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مجموع نشاط كهرباء" sheetId="1" r:id="rId1"/>
  </sheets>
  <externalReferences>
    <externalReference r:id="rId2"/>
  </externalReferences>
  <definedNames>
    <definedName name="_A65600">#REF!</definedName>
    <definedName name="_E65537">#REF!</definedName>
  </definedNames>
  <calcPr calcId="124519"/>
</workbook>
</file>

<file path=xl/calcChain.xml><?xml version="1.0" encoding="utf-8"?>
<calcChain xmlns="http://schemas.openxmlformats.org/spreadsheetml/2006/main">
  <c r="D45" i="1"/>
  <c r="C33"/>
  <c r="F31"/>
  <c r="C31"/>
  <c r="C123" s="1"/>
  <c r="F30"/>
  <c r="C30"/>
  <c r="C46" s="1"/>
  <c r="F29"/>
  <c r="C29"/>
  <c r="F28"/>
  <c r="C28"/>
  <c r="F27"/>
  <c r="C27"/>
  <c r="C42" s="1"/>
  <c r="F26"/>
  <c r="C26"/>
  <c r="C43" s="1"/>
  <c r="F25"/>
  <c r="C25"/>
  <c r="F24"/>
  <c r="C24"/>
  <c r="F23"/>
  <c r="C49" s="1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C41" s="1"/>
  <c r="F13"/>
  <c r="C40" s="1"/>
  <c r="C13"/>
  <c r="F12"/>
  <c r="C12"/>
  <c r="F11"/>
  <c r="C11"/>
  <c r="F10"/>
  <c r="C51" s="1"/>
  <c r="C10"/>
  <c r="F9"/>
  <c r="C9"/>
  <c r="F8"/>
  <c r="C8"/>
  <c r="D48" s="1"/>
  <c r="F7"/>
  <c r="C7"/>
  <c r="F6"/>
  <c r="C6"/>
  <c r="F5"/>
  <c r="C5"/>
  <c r="E126" l="1"/>
  <c r="E127" s="1"/>
  <c r="E36"/>
  <c r="E34" s="1"/>
  <c r="C47"/>
  <c r="D44"/>
</calcChain>
</file>

<file path=xl/sharedStrings.xml><?xml version="1.0" encoding="utf-8"?>
<sst xmlns="http://schemas.openxmlformats.org/spreadsheetml/2006/main" count="159" uniqueCount="151">
  <si>
    <t xml:space="preserve"> تحليل مؤشرات مجموع نشاط الطاقة الكهربائية للقطاع العام لسنة (2016)</t>
  </si>
  <si>
    <t xml:space="preserve"> أجمالي المبالغ</t>
  </si>
  <si>
    <t>الف دينار</t>
  </si>
  <si>
    <t>التسلسل</t>
  </si>
  <si>
    <t>المفـــــــردات</t>
  </si>
  <si>
    <t>المبلــغ</t>
  </si>
  <si>
    <t>المفــــــــردات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</si>
  <si>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</si>
  <si>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</si>
  <si>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</si>
  <si>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</si>
  <si>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</si>
  <si>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</si>
  <si>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</si>
  <si>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</si>
  <si>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</si>
  <si>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</si>
  <si>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</si>
  <si>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</si>
  <si>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</si>
  <si>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</si>
  <si>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</si>
  <si>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</si>
  <si>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</si>
  <si>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</si>
  <si>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</si>
  <si>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الأستخدامات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</si>
  <si>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</si>
  <si>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</si>
  <si>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</si>
  <si>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</si>
  <si>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</si>
  <si>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</si>
  <si>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</si>
  <si>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</si>
  <si>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</si>
  <si>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</si>
  <si>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</si>
  <si>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</si>
  <si>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</si>
  <si>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</si>
  <si>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بغرض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</si>
  <si>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</si>
  <si>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</si>
  <si>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</si>
  <si>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</si>
  <si>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</si>
  <si>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</si>
  <si>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</si>
  <si>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</si>
  <si>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</si>
  <si>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</si>
  <si>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</si>
  <si>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</si>
  <si>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</si>
  <si>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</si>
  <si>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</si>
  <si>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</si>
  <si>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</si>
  <si>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</si>
  <si>
    <t>الجهاز المركزي للإحصاء وتكنولوجيا المعلومات(الحسابات القومية)</t>
  </si>
  <si>
    <t>القطاع: صناعة تحويلية عام</t>
  </si>
  <si>
    <t>النشاط: صناعة المنتجات الغذائية المصنعة والمشروبات والتبغ</t>
  </si>
  <si>
    <t>المنشأة: الشركة العامة لصناعة الزيوت النباتية</t>
  </si>
  <si>
    <t>المؤشرات المالية والأقتصادية</t>
  </si>
  <si>
    <t>المؤشـــــــــــــــــــــــــــــــــــــــــــــــــــــــــــــــــــــــــــــــــــــــرات</t>
  </si>
  <si>
    <t>القيمـــــــــــــــــــة</t>
  </si>
  <si>
    <t>النسبــــــة</t>
  </si>
  <si>
    <t>مؤشرأنتاجية الدينار من الأجور</t>
  </si>
  <si>
    <t>أنتاجية رأس المال الثابت</t>
  </si>
  <si>
    <t>نسبة التداول</t>
  </si>
  <si>
    <t>نسبة السيولة السريعة</t>
  </si>
  <si>
    <t>نسبة عائد الأستثمار</t>
  </si>
  <si>
    <t>نسبة الأقتراض إلى مجموع الموجودات</t>
  </si>
  <si>
    <t>معامل رأس المال</t>
  </si>
  <si>
    <t>مساهمة الربح في تكوين القيمة المضافة</t>
  </si>
  <si>
    <t>مساهمة التمويل الذاتي في الأستثمارات الحالية والمستقبلية</t>
  </si>
  <si>
    <t>معدل نصيب رأس المال من العائد المتحقق</t>
  </si>
  <si>
    <t>إنتاجية المواد الأولية</t>
  </si>
  <si>
    <t>…</t>
  </si>
  <si>
    <t>معدل دوران المخزون</t>
  </si>
  <si>
    <t>الارباح المحتجزة</t>
  </si>
  <si>
    <t>مخصص الديون المشكوك في تحصيلها</t>
  </si>
  <si>
    <t>الاحتياطيات</t>
  </si>
  <si>
    <t xml:space="preserve">مخصص هبوط قيمة الأستثمارات </t>
  </si>
  <si>
    <t>العجز المتراكم</t>
  </si>
  <si>
    <t xml:space="preserve">مخصص هبوط قيمة البضاعة </t>
  </si>
  <si>
    <t>ارتفاع الاسعار</t>
  </si>
  <si>
    <t>اجمالي الموجودات الثابتة</t>
  </si>
  <si>
    <t xml:space="preserve">الكلفة </t>
  </si>
  <si>
    <t>المخصص</t>
  </si>
  <si>
    <t>دائنون</t>
  </si>
  <si>
    <t>الموجودات الثابتة</t>
  </si>
  <si>
    <t>قروض قصيرة الأجل</t>
  </si>
  <si>
    <t>النفقهت الأيرادية المؤجلة</t>
  </si>
  <si>
    <t>أستثمارات قصيرة الأجل</t>
  </si>
  <si>
    <t>مخزون اخر المدة</t>
  </si>
  <si>
    <t>مستلزمات السلعية</t>
  </si>
  <si>
    <t>المواد الاولية</t>
  </si>
  <si>
    <t>الوقود والزيوت</t>
  </si>
  <si>
    <t>الادوات الاحتياطية</t>
  </si>
  <si>
    <t>أستثمارات طويلة الأجل</t>
  </si>
  <si>
    <t>التعبئة والتغليف</t>
  </si>
  <si>
    <t xml:space="preserve">قروض طويلة الأجل </t>
  </si>
  <si>
    <t>اللوازم والمهمات</t>
  </si>
  <si>
    <t>القرطاسية</t>
  </si>
  <si>
    <t>الكتب التعليمية</t>
  </si>
  <si>
    <t>تجهيزات العاملين</t>
  </si>
  <si>
    <t>مواد طبية</t>
  </si>
  <si>
    <t xml:space="preserve">الخامات الرئيسية </t>
  </si>
  <si>
    <t>مواد اخرى</t>
  </si>
  <si>
    <t>المخافات والمستهلكات</t>
  </si>
  <si>
    <t>بضائع لدى الغير</t>
  </si>
  <si>
    <t>المتنوعات</t>
  </si>
  <si>
    <t>الموجودات المتداولة</t>
  </si>
  <si>
    <t>المدينون</t>
  </si>
  <si>
    <t xml:space="preserve">استثمارات قصيرة الاجل </t>
  </si>
  <si>
    <t>السلف</t>
  </si>
  <si>
    <t>ايرادات الجارية</t>
  </si>
  <si>
    <t>ايراد النشاط الرئيسي</t>
  </si>
  <si>
    <t>صافي المبيعات</t>
  </si>
  <si>
    <t>مخزون الانتاج التام</t>
  </si>
  <si>
    <t>مخزون الانتاج الغير التام</t>
  </si>
  <si>
    <t>ايراد النشاط التجاري</t>
  </si>
  <si>
    <t>مبيعات بضاعة بغرض البيع</t>
  </si>
  <si>
    <t>مشتريات بضاعة بغرض البيع</t>
  </si>
  <si>
    <t>عمولة مستلمة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</si>
  <si>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</si>
  <si>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</si>
  <si>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</si>
  <si>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</si>
  <si>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</si>
  <si>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</si>
  <si>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الاستخدامات الوسيطة</t>
  </si>
  <si>
    <t>المستلزمات السلعية</t>
  </si>
  <si>
    <t>المستلزمات الخدمية</t>
  </si>
  <si>
    <t>نقل العاملين</t>
  </si>
  <si>
    <t>اشتراكات</t>
  </si>
  <si>
    <t>اقساط التأمين</t>
  </si>
  <si>
    <t>خدمات خاصة</t>
  </si>
  <si>
    <t>مصروفات المركز الرئيسي</t>
  </si>
  <si>
    <t>مقاولات وخدمات</t>
  </si>
  <si>
    <t>ايرادات التحويلية والاخرى</t>
  </si>
  <si>
    <t>مصروفات التحويلية والاخرى</t>
  </si>
  <si>
    <t>صافي الفوائد المدفوعة</t>
  </si>
  <si>
    <t>إيجارات الأراضي المدفوعة</t>
  </si>
  <si>
    <t>الفوائد الدائنة</t>
  </si>
  <si>
    <t>الإيجارات الدائنة</t>
  </si>
  <si>
    <t>الفوائد المدينة</t>
  </si>
  <si>
    <t>الإيجارات المدينة</t>
  </si>
  <si>
    <t>الرواتب والاجور</t>
  </si>
</sst>
</file>

<file path=xl/styles.xml><?xml version="1.0" encoding="utf-8"?>
<styleSheet xmlns="http://schemas.openxmlformats.org/spreadsheetml/2006/main">
  <fonts count="9">
    <font>
      <sz val="10"/>
      <name val="Arial"/>
      <charset val="178"/>
    </font>
    <font>
      <sz val="11"/>
      <color rgb="FF9C0006"/>
      <name val="Calibri"/>
      <family val="2"/>
      <charset val="178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1"/>
      <name val="Calibri"/>
      <family val="2"/>
      <charset val="178"/>
      <scheme val="minor"/>
    </font>
    <font>
      <sz val="12"/>
      <name val="Simplified Arabic"/>
      <family val="1"/>
    </font>
    <font>
      <b/>
      <sz val="10"/>
      <name val="Simplified Arabic"/>
      <family val="1"/>
    </font>
    <font>
      <sz val="14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right" vertical="center" inden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 indent="1"/>
    </xf>
    <xf numFmtId="3" fontId="5" fillId="0" borderId="4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سيئ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603;&#1607;&#1585;&#1576;&#1575;&#1569;%202016/&#1606;&#1588;&#1575;&#1591;%20&#1575;&#1604;&#1603;&#1607;&#1585;&#1576;&#1575;&#1569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هرباء"/>
      <sheetName val="انتاج طاقة المنطقة الوسطى"/>
      <sheetName val="ورقة40"/>
      <sheetName val="انتاج الطاقة في البصرة"/>
      <sheetName val="Sheet4"/>
      <sheetName val="انتاج الطاقة الفرات الاوسط "/>
      <sheetName val="Sheet5"/>
      <sheetName val="نقل كهرباء الفرات الاوسط"/>
      <sheetName val="ورقة29"/>
      <sheetName val="نقل كهرباء المنطقة الوسطى"/>
      <sheetName val="Sheet3"/>
      <sheetName val="توزيع كهرباء الرصافة"/>
      <sheetName val="ورقة51"/>
      <sheetName val="توزيع فرات الاوسط"/>
      <sheetName val="Sheet2"/>
      <sheetName val="توزيع الكرخ"/>
      <sheetName val="ورقة2"/>
      <sheetName val="توزيع الوسط-بغداد"/>
      <sheetName val="Sheet9"/>
      <sheetName val="توزيع الوسط-فرات اعلى"/>
      <sheetName val="Sheet12"/>
      <sheetName val="دائرة التدريب والتطوير"/>
      <sheetName val="Sheet6"/>
      <sheetName val="التشغيل والتحكم"/>
      <sheetName val="ورقة54"/>
      <sheetName val="منظومات الطاقة"/>
      <sheetName val="ورقة6"/>
      <sheetName val="فحص الورش الفنية"/>
      <sheetName val="Sheet8"/>
      <sheetName val="Sheet10"/>
      <sheetName val="مجموع نشاط كهرباء"/>
      <sheetName val="ورقة8"/>
      <sheetName val="مجموع القطاع"/>
      <sheetName val="ورقة مجموع"/>
      <sheetName val="ورقة1"/>
    </sheetNames>
    <sheetDataSet>
      <sheetData sheetId="0"/>
      <sheetData sheetId="1"/>
      <sheetData sheetId="2"/>
      <sheetData sheetId="3">
        <row r="5">
          <cell r="C5">
            <v>629400</v>
          </cell>
          <cell r="F5">
            <v>567066871</v>
          </cell>
        </row>
        <row r="6">
          <cell r="C6">
            <v>804306772</v>
          </cell>
          <cell r="F6">
            <v>278689662</v>
          </cell>
        </row>
        <row r="7">
          <cell r="C7">
            <v>0</v>
          </cell>
          <cell r="F7">
            <v>44772062</v>
          </cell>
        </row>
        <row r="8">
          <cell r="C8">
            <v>804936172</v>
          </cell>
          <cell r="F8">
            <v>0</v>
          </cell>
        </row>
        <row r="9">
          <cell r="C9">
            <v>3379928</v>
          </cell>
          <cell r="F9">
            <v>44772062</v>
          </cell>
        </row>
        <row r="10">
          <cell r="C10">
            <v>332562672</v>
          </cell>
          <cell r="F10">
            <v>348028276</v>
          </cell>
        </row>
        <row r="11">
          <cell r="C11">
            <v>1140878772</v>
          </cell>
          <cell r="F11">
            <v>0</v>
          </cell>
        </row>
        <row r="12">
          <cell r="C12">
            <v>847817935</v>
          </cell>
          <cell r="F12">
            <v>7155</v>
          </cell>
        </row>
        <row r="13">
          <cell r="C13">
            <v>1988696707</v>
          </cell>
          <cell r="F13">
            <v>348035431</v>
          </cell>
        </row>
        <row r="14">
          <cell r="C14">
            <v>845756533</v>
          </cell>
          <cell r="F14">
            <v>338267627</v>
          </cell>
        </row>
        <row r="15">
          <cell r="F15">
            <v>9767804</v>
          </cell>
        </row>
        <row r="16">
          <cell r="C16">
            <v>341980921</v>
          </cell>
          <cell r="F16">
            <v>1886</v>
          </cell>
        </row>
        <row r="17">
          <cell r="C17">
            <v>503775612</v>
          </cell>
          <cell r="F17">
            <v>112735470</v>
          </cell>
        </row>
        <row r="18">
          <cell r="C18">
            <v>48459687</v>
          </cell>
          <cell r="F18">
            <v>122501388</v>
          </cell>
        </row>
        <row r="19">
          <cell r="C19">
            <v>47851475</v>
          </cell>
          <cell r="F19">
            <v>66070147</v>
          </cell>
        </row>
        <row r="20">
          <cell r="C20">
            <v>0</v>
          </cell>
          <cell r="F20">
            <v>56431241</v>
          </cell>
        </row>
        <row r="21">
          <cell r="C21">
            <v>0</v>
          </cell>
          <cell r="F21">
            <v>-1715054</v>
          </cell>
        </row>
        <row r="22">
          <cell r="C22">
            <v>0</v>
          </cell>
          <cell r="F22">
            <v>54716187</v>
          </cell>
        </row>
        <row r="23">
          <cell r="C23">
            <v>604765</v>
          </cell>
          <cell r="F23">
            <v>-12771</v>
          </cell>
        </row>
        <row r="24">
          <cell r="C24">
            <v>3447</v>
          </cell>
          <cell r="F24">
            <v>-12771</v>
          </cell>
        </row>
        <row r="25">
          <cell r="C25">
            <v>1433477713</v>
          </cell>
          <cell r="F25">
            <v>0</v>
          </cell>
        </row>
        <row r="26">
          <cell r="C26">
            <v>2983695</v>
          </cell>
          <cell r="F26">
            <v>0</v>
          </cell>
        </row>
        <row r="27">
          <cell r="C27">
            <v>1484921095</v>
          </cell>
          <cell r="F27">
            <v>54728958</v>
          </cell>
        </row>
        <row r="28">
          <cell r="C28">
            <v>637103160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1140878772</v>
          </cell>
          <cell r="F30">
            <v>54728958</v>
          </cell>
        </row>
        <row r="31">
          <cell r="C31">
            <v>1988696707</v>
          </cell>
          <cell r="F31">
            <v>1702283</v>
          </cell>
        </row>
      </sheetData>
      <sheetData sheetId="4"/>
      <sheetData sheetId="5">
        <row r="5">
          <cell r="C5">
            <v>0</v>
          </cell>
          <cell r="F5">
            <v>72099504</v>
          </cell>
        </row>
        <row r="6">
          <cell r="C6">
            <v>90260598</v>
          </cell>
          <cell r="F6">
            <v>22157674</v>
          </cell>
        </row>
        <row r="7">
          <cell r="C7">
            <v>0</v>
          </cell>
          <cell r="F7">
            <v>54328815</v>
          </cell>
        </row>
        <row r="8">
          <cell r="C8">
            <v>90260598</v>
          </cell>
          <cell r="F8">
            <v>0</v>
          </cell>
        </row>
        <row r="9">
          <cell r="C9">
            <v>243234092</v>
          </cell>
          <cell r="F9">
            <v>54328815</v>
          </cell>
        </row>
        <row r="10">
          <cell r="F10">
            <v>262854775</v>
          </cell>
        </row>
        <row r="11">
          <cell r="C11">
            <v>333494690</v>
          </cell>
          <cell r="F11">
            <v>592886</v>
          </cell>
        </row>
        <row r="12">
          <cell r="C12">
            <v>1341922271</v>
          </cell>
          <cell r="F12">
            <v>41936</v>
          </cell>
        </row>
        <row r="13">
          <cell r="C13">
            <v>1675416961</v>
          </cell>
          <cell r="F13">
            <v>263489597</v>
          </cell>
        </row>
        <row r="14">
          <cell r="C14">
            <v>94257178</v>
          </cell>
          <cell r="F14">
            <v>385775429</v>
          </cell>
        </row>
        <row r="15">
          <cell r="F15">
            <v>-122285832</v>
          </cell>
        </row>
        <row r="16">
          <cell r="C16">
            <v>23698036</v>
          </cell>
          <cell r="F16">
            <v>0</v>
          </cell>
        </row>
        <row r="17">
          <cell r="C17">
            <v>70559142</v>
          </cell>
          <cell r="F17">
            <v>175881665</v>
          </cell>
        </row>
        <row r="18">
          <cell r="C18">
            <v>81570655</v>
          </cell>
          <cell r="F18">
            <v>53595833</v>
          </cell>
        </row>
        <row r="19">
          <cell r="C19">
            <v>74732743</v>
          </cell>
          <cell r="F19">
            <v>6612057</v>
          </cell>
        </row>
        <row r="20">
          <cell r="C20">
            <v>0</v>
          </cell>
          <cell r="F20">
            <v>46983776</v>
          </cell>
        </row>
        <row r="21">
          <cell r="C21">
            <v>0</v>
          </cell>
          <cell r="F21">
            <v>-721176</v>
          </cell>
        </row>
        <row r="22">
          <cell r="C22">
            <v>0</v>
          </cell>
          <cell r="F22">
            <v>46262600</v>
          </cell>
        </row>
        <row r="23">
          <cell r="C23">
            <v>11732</v>
          </cell>
          <cell r="F23">
            <v>-16666</v>
          </cell>
        </row>
        <row r="24">
          <cell r="C24">
            <v>6826180</v>
          </cell>
          <cell r="F24">
            <v>-16666</v>
          </cell>
        </row>
        <row r="25">
          <cell r="C25">
            <v>1521817908</v>
          </cell>
          <cell r="F25">
            <v>0</v>
          </cell>
        </row>
        <row r="26">
          <cell r="C26">
            <v>1469256</v>
          </cell>
          <cell r="F26">
            <v>0</v>
          </cell>
        </row>
        <row r="27">
          <cell r="C27">
            <v>1604857819</v>
          </cell>
          <cell r="F27">
            <v>46279266</v>
          </cell>
        </row>
        <row r="28">
          <cell r="C28">
            <v>262935548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333494690</v>
          </cell>
          <cell r="F30">
            <v>46279266</v>
          </cell>
        </row>
        <row r="31">
          <cell r="C31">
            <v>1675416961</v>
          </cell>
          <cell r="F31">
            <v>704510</v>
          </cell>
        </row>
      </sheetData>
      <sheetData sheetId="6"/>
      <sheetData sheetId="7">
        <row r="5">
          <cell r="C5">
            <v>0</v>
          </cell>
          <cell r="F5">
            <v>109181862</v>
          </cell>
        </row>
        <row r="6">
          <cell r="C6">
            <v>140175943</v>
          </cell>
          <cell r="F6">
            <v>31472023</v>
          </cell>
        </row>
        <row r="7">
          <cell r="C7">
            <v>0</v>
          </cell>
          <cell r="F7">
            <v>2739905</v>
          </cell>
        </row>
        <row r="8">
          <cell r="C8">
            <v>140175943</v>
          </cell>
          <cell r="F8">
            <v>0</v>
          </cell>
        </row>
        <row r="9">
          <cell r="C9">
            <v>0</v>
          </cell>
          <cell r="F9">
            <v>2739905</v>
          </cell>
        </row>
        <row r="10">
          <cell r="C10">
            <v>58266331</v>
          </cell>
          <cell r="F10">
            <v>298873212</v>
          </cell>
        </row>
        <row r="11">
          <cell r="C11">
            <v>198442274</v>
          </cell>
          <cell r="F11">
            <v>-292050948</v>
          </cell>
        </row>
        <row r="12">
          <cell r="C12">
            <v>1369325663</v>
          </cell>
          <cell r="F12">
            <v>32252</v>
          </cell>
        </row>
        <row r="13">
          <cell r="C13">
            <v>1567767937</v>
          </cell>
          <cell r="F13">
            <v>6854516</v>
          </cell>
        </row>
        <row r="14">
          <cell r="C14">
            <v>140558435</v>
          </cell>
          <cell r="F14">
            <v>1937735</v>
          </cell>
        </row>
        <row r="15">
          <cell r="C15">
            <v>95450</v>
          </cell>
          <cell r="F15">
            <v>4916781</v>
          </cell>
        </row>
        <row r="16">
          <cell r="C16">
            <v>18204194</v>
          </cell>
          <cell r="F16">
            <v>0</v>
          </cell>
        </row>
        <row r="17">
          <cell r="C17">
            <v>122449691</v>
          </cell>
          <cell r="F17">
            <v>11654152</v>
          </cell>
        </row>
        <row r="18">
          <cell r="C18">
            <v>2754613</v>
          </cell>
          <cell r="F18">
            <v>16570933</v>
          </cell>
        </row>
        <row r="19">
          <cell r="C19">
            <v>2752069</v>
          </cell>
          <cell r="F19">
            <v>4472869</v>
          </cell>
        </row>
        <row r="20">
          <cell r="C20">
            <v>0</v>
          </cell>
          <cell r="F20">
            <v>12098064</v>
          </cell>
        </row>
        <row r="21">
          <cell r="C21">
            <v>0</v>
          </cell>
          <cell r="F21">
            <v>5780489</v>
          </cell>
        </row>
        <row r="22">
          <cell r="C22">
            <v>0</v>
          </cell>
          <cell r="F22">
            <v>17878553</v>
          </cell>
        </row>
        <row r="23">
          <cell r="C23">
            <v>2544</v>
          </cell>
          <cell r="F23">
            <v>-6655</v>
          </cell>
        </row>
        <row r="24">
          <cell r="C24">
            <v>0</v>
          </cell>
          <cell r="F24">
            <v>-6655</v>
          </cell>
        </row>
        <row r="25">
          <cell r="C25">
            <v>1437727382</v>
          </cell>
          <cell r="F25">
            <v>0</v>
          </cell>
        </row>
        <row r="26">
          <cell r="C26">
            <v>4836251</v>
          </cell>
          <cell r="F26">
            <v>0</v>
          </cell>
        </row>
        <row r="27">
          <cell r="C27">
            <v>1445318246</v>
          </cell>
          <cell r="F27">
            <v>17885208</v>
          </cell>
        </row>
        <row r="28">
          <cell r="C28">
            <v>75992583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198442274</v>
          </cell>
          <cell r="F30">
            <v>17885208</v>
          </cell>
        </row>
        <row r="31">
          <cell r="C31">
            <v>1567767937</v>
          </cell>
          <cell r="F31">
            <v>-5787144</v>
          </cell>
        </row>
      </sheetData>
      <sheetData sheetId="8"/>
      <sheetData sheetId="9">
        <row r="5">
          <cell r="C5">
            <v>0</v>
          </cell>
          <cell r="F5">
            <v>42621726</v>
          </cell>
        </row>
        <row r="6">
          <cell r="C6">
            <v>93663185</v>
          </cell>
          <cell r="F6">
            <v>24479243</v>
          </cell>
        </row>
        <row r="7">
          <cell r="C7">
            <v>0</v>
          </cell>
          <cell r="F7">
            <v>139926630</v>
          </cell>
        </row>
        <row r="8">
          <cell r="C8">
            <v>93663185</v>
          </cell>
          <cell r="F8">
            <v>0</v>
          </cell>
        </row>
        <row r="9">
          <cell r="C9">
            <v>0</v>
          </cell>
          <cell r="F9">
            <v>139926630</v>
          </cell>
        </row>
        <row r="10">
          <cell r="C10">
            <v>111407910</v>
          </cell>
          <cell r="F10">
            <v>689464851</v>
          </cell>
        </row>
        <row r="11">
          <cell r="C11">
            <v>205071095</v>
          </cell>
          <cell r="F11">
            <v>-677236456</v>
          </cell>
        </row>
        <row r="12">
          <cell r="C12">
            <v>4267957873</v>
          </cell>
          <cell r="F12">
            <v>99400</v>
          </cell>
        </row>
        <row r="13">
          <cell r="C13">
            <v>4473028968</v>
          </cell>
          <cell r="F13">
            <v>12327795</v>
          </cell>
        </row>
        <row r="14">
          <cell r="C14">
            <v>67100969</v>
          </cell>
          <cell r="F14">
            <v>4118427</v>
          </cell>
        </row>
        <row r="15">
          <cell r="F15">
            <v>8209368</v>
          </cell>
        </row>
        <row r="16">
          <cell r="C16">
            <v>23998215</v>
          </cell>
          <cell r="F16">
            <v>0</v>
          </cell>
        </row>
        <row r="17">
          <cell r="C17">
            <v>43102754</v>
          </cell>
          <cell r="F17">
            <v>28375318</v>
          </cell>
        </row>
        <row r="18">
          <cell r="C18">
            <v>96024683</v>
          </cell>
          <cell r="F18">
            <v>36584686</v>
          </cell>
        </row>
        <row r="19">
          <cell r="C19">
            <v>96024683</v>
          </cell>
          <cell r="F19">
            <v>3569647</v>
          </cell>
        </row>
        <row r="20">
          <cell r="C20">
            <v>0</v>
          </cell>
          <cell r="F20">
            <v>33015039</v>
          </cell>
        </row>
        <row r="21">
          <cell r="C21">
            <v>0</v>
          </cell>
          <cell r="F21">
            <v>-52898</v>
          </cell>
        </row>
        <row r="22">
          <cell r="C22">
            <v>0</v>
          </cell>
          <cell r="F22">
            <v>32962141</v>
          </cell>
        </row>
        <row r="23">
          <cell r="C23">
            <v>0</v>
          </cell>
          <cell r="F23">
            <v>-7665</v>
          </cell>
        </row>
        <row r="24">
          <cell r="C24">
            <v>0</v>
          </cell>
          <cell r="F24">
            <v>-7665</v>
          </cell>
        </row>
        <row r="25">
          <cell r="C25">
            <v>4332850180</v>
          </cell>
          <cell r="F25">
            <v>0</v>
          </cell>
        </row>
        <row r="26">
          <cell r="C26">
            <v>1051351</v>
          </cell>
          <cell r="F26">
            <v>0</v>
          </cell>
        </row>
        <row r="27">
          <cell r="C27">
            <v>4429926214</v>
          </cell>
          <cell r="F27">
            <v>32969806</v>
          </cell>
        </row>
        <row r="28">
          <cell r="C28">
            <v>161968341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205071095</v>
          </cell>
          <cell r="F30">
            <v>32969806</v>
          </cell>
        </row>
        <row r="31">
          <cell r="C31">
            <v>4473028968</v>
          </cell>
          <cell r="F31">
            <v>45233</v>
          </cell>
        </row>
      </sheetData>
      <sheetData sheetId="10"/>
      <sheetData sheetId="11">
        <row r="5">
          <cell r="C5">
            <v>1816821</v>
          </cell>
          <cell r="F5">
            <v>209198921</v>
          </cell>
        </row>
        <row r="6">
          <cell r="C6">
            <v>-385670206</v>
          </cell>
          <cell r="F6">
            <v>81234606</v>
          </cell>
        </row>
        <row r="7">
          <cell r="C7">
            <v>0</v>
          </cell>
          <cell r="F7">
            <v>34959119</v>
          </cell>
        </row>
        <row r="8">
          <cell r="C8">
            <v>-383853385</v>
          </cell>
          <cell r="F8">
            <v>0</v>
          </cell>
        </row>
        <row r="9">
          <cell r="C9">
            <v>0</v>
          </cell>
          <cell r="F9">
            <v>34959119</v>
          </cell>
        </row>
        <row r="10">
          <cell r="C10">
            <v>0</v>
          </cell>
          <cell r="F10">
            <v>188927236</v>
          </cell>
        </row>
        <row r="11">
          <cell r="C11">
            <v>-383853385</v>
          </cell>
          <cell r="F11">
            <v>-136721019</v>
          </cell>
        </row>
        <row r="12">
          <cell r="C12">
            <v>1041869900</v>
          </cell>
          <cell r="F12">
            <v>1902129</v>
          </cell>
        </row>
        <row r="13">
          <cell r="C13">
            <v>658016515</v>
          </cell>
          <cell r="F13">
            <v>54108346</v>
          </cell>
        </row>
        <row r="14">
          <cell r="C14">
            <v>290426924</v>
          </cell>
          <cell r="F14">
            <v>11048915</v>
          </cell>
        </row>
        <row r="15">
          <cell r="C15">
            <v>6603</v>
          </cell>
          <cell r="F15">
            <v>43059431</v>
          </cell>
        </row>
        <row r="16">
          <cell r="C16">
            <v>93229799</v>
          </cell>
          <cell r="F16">
            <v>0</v>
          </cell>
        </row>
        <row r="17">
          <cell r="C17">
            <v>197203728</v>
          </cell>
          <cell r="F17">
            <v>32520869</v>
          </cell>
        </row>
        <row r="18">
          <cell r="C18">
            <v>33519305</v>
          </cell>
          <cell r="F18">
            <v>75580300</v>
          </cell>
        </row>
        <row r="19">
          <cell r="C19">
            <v>27878038</v>
          </cell>
          <cell r="F19">
            <v>17474513</v>
          </cell>
        </row>
        <row r="20">
          <cell r="C20">
            <v>0</v>
          </cell>
          <cell r="F20">
            <v>58105787</v>
          </cell>
        </row>
        <row r="21">
          <cell r="C21">
            <v>0</v>
          </cell>
          <cell r="F21">
            <v>2311139</v>
          </cell>
        </row>
        <row r="22">
          <cell r="C22">
            <v>0</v>
          </cell>
          <cell r="F22">
            <v>60416926</v>
          </cell>
        </row>
        <row r="23">
          <cell r="C23">
            <v>5641267</v>
          </cell>
          <cell r="F23">
            <v>9243954</v>
          </cell>
        </row>
        <row r="24">
          <cell r="C24">
            <v>0</v>
          </cell>
          <cell r="F24">
            <v>9243954</v>
          </cell>
        </row>
        <row r="25">
          <cell r="C25">
            <v>411549926</v>
          </cell>
          <cell r="F25">
            <v>0</v>
          </cell>
        </row>
        <row r="26">
          <cell r="C26">
            <v>15743556</v>
          </cell>
          <cell r="F26">
            <v>0</v>
          </cell>
        </row>
        <row r="27">
          <cell r="C27">
            <v>460812787</v>
          </cell>
          <cell r="F27">
            <v>51714610</v>
          </cell>
        </row>
        <row r="28">
          <cell r="C28">
            <v>-581057113</v>
          </cell>
          <cell r="F28">
            <v>-541638</v>
          </cell>
        </row>
        <row r="29">
          <cell r="C29">
            <v>0</v>
          </cell>
          <cell r="F29">
            <v>0</v>
          </cell>
        </row>
        <row r="30">
          <cell r="C30">
            <v>-383853385</v>
          </cell>
          <cell r="F30">
            <v>51714610</v>
          </cell>
        </row>
        <row r="31">
          <cell r="C31">
            <v>658016515</v>
          </cell>
          <cell r="F31">
            <v>6391177</v>
          </cell>
        </row>
      </sheetData>
      <sheetData sheetId="12"/>
      <sheetData sheetId="13">
        <row r="5">
          <cell r="C5">
            <v>0</v>
          </cell>
          <cell r="F5">
            <v>946585595</v>
          </cell>
        </row>
        <row r="6">
          <cell r="C6">
            <v>488418570</v>
          </cell>
          <cell r="F6">
            <v>276393675</v>
          </cell>
        </row>
        <row r="7">
          <cell r="C7">
            <v>0</v>
          </cell>
          <cell r="F7">
            <v>179868862</v>
          </cell>
        </row>
        <row r="8">
          <cell r="C8">
            <v>488418570</v>
          </cell>
          <cell r="F8">
            <v>0</v>
          </cell>
        </row>
        <row r="9">
          <cell r="C9">
            <v>0</v>
          </cell>
          <cell r="F9">
            <v>179868862</v>
          </cell>
        </row>
        <row r="10">
          <cell r="C10">
            <v>178479028</v>
          </cell>
          <cell r="F10">
            <v>353420358</v>
          </cell>
        </row>
        <row r="11">
          <cell r="C11">
            <v>666897598</v>
          </cell>
          <cell r="F11">
            <v>-233118301</v>
          </cell>
        </row>
        <row r="12">
          <cell r="C12">
            <v>1224210888</v>
          </cell>
          <cell r="F12">
            <v>11598677</v>
          </cell>
        </row>
        <row r="13">
          <cell r="C13">
            <v>1891108486</v>
          </cell>
          <cell r="F13">
            <v>131900734</v>
          </cell>
        </row>
        <row r="14">
          <cell r="C14">
            <v>1219503698</v>
          </cell>
          <cell r="F14">
            <v>9783474</v>
          </cell>
        </row>
        <row r="15">
          <cell r="C15">
            <v>3475572</v>
          </cell>
          <cell r="F15">
            <v>122117260</v>
          </cell>
        </row>
        <row r="16">
          <cell r="C16">
            <v>232872972</v>
          </cell>
          <cell r="F16">
            <v>0</v>
          </cell>
        </row>
        <row r="17">
          <cell r="C17">
            <v>990106298</v>
          </cell>
          <cell r="F17">
            <v>59190200</v>
          </cell>
        </row>
        <row r="18">
          <cell r="C18">
            <v>185675073</v>
          </cell>
          <cell r="F18">
            <v>181307460</v>
          </cell>
        </row>
        <row r="19">
          <cell r="C19">
            <v>185223133</v>
          </cell>
          <cell r="F19">
            <v>46560107</v>
          </cell>
        </row>
        <row r="20">
          <cell r="C20">
            <v>0</v>
          </cell>
          <cell r="F20">
            <v>134747353</v>
          </cell>
        </row>
        <row r="21">
          <cell r="C21">
            <v>0</v>
          </cell>
          <cell r="F21">
            <v>1313719</v>
          </cell>
        </row>
        <row r="22">
          <cell r="C22">
            <v>0</v>
          </cell>
          <cell r="F22">
            <v>136061072</v>
          </cell>
        </row>
        <row r="23">
          <cell r="C23">
            <v>451940</v>
          </cell>
          <cell r="F23">
            <v>52341931</v>
          </cell>
        </row>
        <row r="24">
          <cell r="C24">
            <v>0</v>
          </cell>
          <cell r="F24">
            <v>52341931</v>
          </cell>
        </row>
        <row r="25">
          <cell r="C25">
            <v>644960898</v>
          </cell>
          <cell r="F25">
            <v>0</v>
          </cell>
        </row>
        <row r="26">
          <cell r="C26">
            <v>70366217</v>
          </cell>
          <cell r="F26">
            <v>0</v>
          </cell>
        </row>
        <row r="27">
          <cell r="C27">
            <v>901002188</v>
          </cell>
          <cell r="F27">
            <v>83719141</v>
          </cell>
        </row>
        <row r="28">
          <cell r="C28">
            <v>-323208700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666897598</v>
          </cell>
          <cell r="F30">
            <v>83719141</v>
          </cell>
        </row>
        <row r="31">
          <cell r="C31">
            <v>1891108486</v>
          </cell>
          <cell r="F31">
            <v>51028212</v>
          </cell>
        </row>
      </sheetData>
      <sheetData sheetId="14"/>
      <sheetData sheetId="15">
        <row r="5">
          <cell r="C5">
            <v>0</v>
          </cell>
          <cell r="F5">
            <v>125022264</v>
          </cell>
        </row>
        <row r="6">
          <cell r="C6">
            <v>-1040563692</v>
          </cell>
          <cell r="F6">
            <v>99254737</v>
          </cell>
        </row>
        <row r="7">
          <cell r="C7">
            <v>0</v>
          </cell>
          <cell r="F7">
            <v>40764268</v>
          </cell>
        </row>
        <row r="8">
          <cell r="C8">
            <v>-1040563692</v>
          </cell>
          <cell r="F8">
            <v>0</v>
          </cell>
        </row>
        <row r="9">
          <cell r="C9">
            <v>0</v>
          </cell>
          <cell r="F9">
            <v>40764268</v>
          </cell>
        </row>
        <row r="10">
          <cell r="C10">
            <v>144875687</v>
          </cell>
          <cell r="F10">
            <v>382874365</v>
          </cell>
        </row>
        <row r="11">
          <cell r="C11">
            <v>-895688005</v>
          </cell>
          <cell r="F11">
            <v>-246090153</v>
          </cell>
        </row>
        <row r="12">
          <cell r="C12">
            <v>1907609736</v>
          </cell>
          <cell r="F12">
            <v>4544516</v>
          </cell>
        </row>
        <row r="13">
          <cell r="C13">
            <v>1011921731</v>
          </cell>
          <cell r="F13">
            <v>141328728</v>
          </cell>
        </row>
        <row r="14">
          <cell r="C14">
            <v>223566230</v>
          </cell>
          <cell r="F14">
            <v>11585231</v>
          </cell>
        </row>
        <row r="15">
          <cell r="C15">
            <v>710771</v>
          </cell>
          <cell r="F15">
            <v>129743497</v>
          </cell>
        </row>
        <row r="16">
          <cell r="C16">
            <v>96235257</v>
          </cell>
          <cell r="F16">
            <v>0</v>
          </cell>
        </row>
        <row r="17">
          <cell r="C17">
            <v>128041744</v>
          </cell>
          <cell r="F17">
            <v>44249813</v>
          </cell>
        </row>
        <row r="18">
          <cell r="C18">
            <v>42507730</v>
          </cell>
          <cell r="F18">
            <v>173993310</v>
          </cell>
        </row>
        <row r="19">
          <cell r="C19">
            <v>42259613</v>
          </cell>
          <cell r="F19">
            <v>19723793</v>
          </cell>
        </row>
        <row r="20">
          <cell r="C20">
            <v>0</v>
          </cell>
          <cell r="F20">
            <v>154269517</v>
          </cell>
        </row>
        <row r="21">
          <cell r="C21">
            <v>0</v>
          </cell>
          <cell r="F21">
            <v>1858809</v>
          </cell>
        </row>
        <row r="22">
          <cell r="C22">
            <v>0</v>
          </cell>
          <cell r="F22">
            <v>156128326</v>
          </cell>
        </row>
        <row r="23">
          <cell r="C23">
            <v>248117</v>
          </cell>
          <cell r="F23">
            <v>93528241</v>
          </cell>
        </row>
        <row r="24">
          <cell r="C24">
            <v>0</v>
          </cell>
          <cell r="F24">
            <v>93528241</v>
          </cell>
        </row>
        <row r="25">
          <cell r="C25">
            <v>837859018</v>
          </cell>
          <cell r="F25">
            <v>0</v>
          </cell>
        </row>
        <row r="26">
          <cell r="C26">
            <v>3513239</v>
          </cell>
          <cell r="F26">
            <v>0</v>
          </cell>
        </row>
        <row r="27">
          <cell r="C27">
            <v>883879987</v>
          </cell>
          <cell r="F27">
            <v>69425543</v>
          </cell>
        </row>
        <row r="28">
          <cell r="C28">
            <v>-1023729749</v>
          </cell>
          <cell r="F28">
            <v>-6825458</v>
          </cell>
        </row>
        <row r="29">
          <cell r="C29">
            <v>0</v>
          </cell>
          <cell r="F29">
            <v>0</v>
          </cell>
        </row>
        <row r="30">
          <cell r="C30">
            <v>-895688005</v>
          </cell>
          <cell r="F30">
            <v>69425543</v>
          </cell>
        </row>
        <row r="31">
          <cell r="C31">
            <v>1011921731</v>
          </cell>
          <cell r="F31">
            <v>84843974</v>
          </cell>
        </row>
      </sheetData>
      <sheetData sheetId="16"/>
      <sheetData sheetId="17">
        <row r="5">
          <cell r="C5">
            <v>0</v>
          </cell>
          <cell r="F5">
            <v>0</v>
          </cell>
        </row>
        <row r="6">
          <cell r="C6">
            <v>-11502045</v>
          </cell>
          <cell r="F6">
            <v>186518847</v>
          </cell>
        </row>
        <row r="7">
          <cell r="C7">
            <v>0</v>
          </cell>
          <cell r="F7">
            <v>0</v>
          </cell>
        </row>
        <row r="8">
          <cell r="C8">
            <v>-11502045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-11502045</v>
          </cell>
          <cell r="F11">
            <v>-1287664</v>
          </cell>
        </row>
        <row r="12">
          <cell r="C12">
            <v>257181591</v>
          </cell>
          <cell r="F12">
            <v>8678</v>
          </cell>
        </row>
        <row r="13">
          <cell r="C13">
            <v>245679546</v>
          </cell>
          <cell r="F13">
            <v>-1278986</v>
          </cell>
        </row>
        <row r="14">
          <cell r="C14">
            <v>186518847</v>
          </cell>
          <cell r="F14">
            <v>621369</v>
          </cell>
        </row>
        <row r="15">
          <cell r="C15">
            <v>0</v>
          </cell>
          <cell r="F15">
            <v>-1900355</v>
          </cell>
        </row>
        <row r="16">
          <cell r="C16">
            <v>5358802</v>
          </cell>
          <cell r="F16">
            <v>0</v>
          </cell>
        </row>
        <row r="17">
          <cell r="C17">
            <v>181160045</v>
          </cell>
          <cell r="F17">
            <v>0</v>
          </cell>
        </row>
        <row r="18">
          <cell r="C18">
            <v>7758076</v>
          </cell>
          <cell r="F18">
            <v>-1900355</v>
          </cell>
        </row>
        <row r="19">
          <cell r="C19">
            <v>7487819</v>
          </cell>
          <cell r="F19">
            <v>791059</v>
          </cell>
        </row>
        <row r="20">
          <cell r="C20">
            <v>0</v>
          </cell>
          <cell r="F20">
            <v>-2691414</v>
          </cell>
        </row>
        <row r="21">
          <cell r="C21">
            <v>0</v>
          </cell>
          <cell r="F21">
            <v>0</v>
          </cell>
        </row>
        <row r="22">
          <cell r="C22">
            <v>0</v>
          </cell>
          <cell r="F22">
            <v>-2691414</v>
          </cell>
        </row>
        <row r="23">
          <cell r="C23">
            <v>270257</v>
          </cell>
          <cell r="F23">
            <v>-11057924</v>
          </cell>
        </row>
        <row r="24">
          <cell r="C24">
            <v>0</v>
          </cell>
          <cell r="F24">
            <v>-11057924</v>
          </cell>
        </row>
        <row r="25">
          <cell r="C25">
            <v>57154879</v>
          </cell>
          <cell r="F25">
            <v>0</v>
          </cell>
        </row>
        <row r="26">
          <cell r="C26">
            <v>-393454</v>
          </cell>
          <cell r="F26">
            <v>0</v>
          </cell>
        </row>
        <row r="27">
          <cell r="C27">
            <v>64519501</v>
          </cell>
          <cell r="F27">
            <v>8366510</v>
          </cell>
        </row>
        <row r="28">
          <cell r="C28">
            <v>-192662090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-11502045</v>
          </cell>
          <cell r="F30">
            <v>8366510</v>
          </cell>
        </row>
        <row r="31">
          <cell r="C31">
            <v>245679546</v>
          </cell>
          <cell r="F31">
            <v>-11057924</v>
          </cell>
        </row>
      </sheetData>
      <sheetData sheetId="18"/>
      <sheetData sheetId="19">
        <row r="5">
          <cell r="C5">
            <v>0</v>
          </cell>
          <cell r="F5">
            <v>0</v>
          </cell>
        </row>
        <row r="6">
          <cell r="C6">
            <v>5756</v>
          </cell>
          <cell r="F6">
            <v>83199139</v>
          </cell>
        </row>
        <row r="7">
          <cell r="C7">
            <v>0</v>
          </cell>
          <cell r="F7">
            <v>0</v>
          </cell>
        </row>
        <row r="8">
          <cell r="C8">
            <v>5756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5756</v>
          </cell>
          <cell r="F11">
            <v>0</v>
          </cell>
        </row>
        <row r="12">
          <cell r="C12">
            <v>113176877</v>
          </cell>
          <cell r="F12">
            <v>0</v>
          </cell>
        </row>
        <row r="13">
          <cell r="C13">
            <v>113182633</v>
          </cell>
          <cell r="F13">
            <v>0</v>
          </cell>
        </row>
        <row r="14">
          <cell r="C14">
            <v>83199139</v>
          </cell>
          <cell r="F14">
            <v>0</v>
          </cell>
        </row>
        <row r="15">
          <cell r="C15">
            <v>0</v>
          </cell>
          <cell r="F15">
            <v>0</v>
          </cell>
        </row>
        <row r="16">
          <cell r="C16">
            <v>1972</v>
          </cell>
          <cell r="F16">
            <v>0</v>
          </cell>
        </row>
        <row r="17">
          <cell r="C17">
            <v>83197167</v>
          </cell>
          <cell r="F17">
            <v>0</v>
          </cell>
        </row>
        <row r="18">
          <cell r="C18">
            <v>4506079</v>
          </cell>
          <cell r="F18">
            <v>0</v>
          </cell>
        </row>
        <row r="19">
          <cell r="C19">
            <v>4506079</v>
          </cell>
          <cell r="F19">
            <v>0</v>
          </cell>
        </row>
        <row r="20">
          <cell r="C20">
            <v>0</v>
          </cell>
          <cell r="F20">
            <v>0</v>
          </cell>
        </row>
        <row r="21">
          <cell r="C21">
            <v>0</v>
          </cell>
          <cell r="F21">
            <v>0</v>
          </cell>
        </row>
        <row r="22">
          <cell r="C22">
            <v>0</v>
          </cell>
          <cell r="F22">
            <v>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25338138</v>
          </cell>
          <cell r="F25">
            <v>0</v>
          </cell>
        </row>
        <row r="26">
          <cell r="C26">
            <v>141249</v>
          </cell>
          <cell r="F26">
            <v>0</v>
          </cell>
        </row>
        <row r="27">
          <cell r="C27">
            <v>29985466</v>
          </cell>
          <cell r="F27">
            <v>0</v>
          </cell>
        </row>
        <row r="28">
          <cell r="C28">
            <v>-83191411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5756</v>
          </cell>
          <cell r="F30">
            <v>0</v>
          </cell>
        </row>
        <row r="31">
          <cell r="C31">
            <v>113182633</v>
          </cell>
          <cell r="F31">
            <v>0</v>
          </cell>
        </row>
      </sheetData>
      <sheetData sheetId="20"/>
      <sheetData sheetId="21">
        <row r="5">
          <cell r="C5">
            <v>33762</v>
          </cell>
          <cell r="F5">
            <v>26038533</v>
          </cell>
        </row>
        <row r="6">
          <cell r="C6">
            <v>388420</v>
          </cell>
          <cell r="F6">
            <v>16372318</v>
          </cell>
        </row>
        <row r="7">
          <cell r="C7">
            <v>0</v>
          </cell>
          <cell r="F7">
            <v>22601</v>
          </cell>
        </row>
        <row r="8">
          <cell r="C8">
            <v>422182</v>
          </cell>
          <cell r="F8">
            <v>0</v>
          </cell>
        </row>
        <row r="9">
          <cell r="C9">
            <v>0</v>
          </cell>
          <cell r="F9">
            <v>22601</v>
          </cell>
        </row>
        <row r="10">
          <cell r="C10">
            <v>0</v>
          </cell>
          <cell r="F10">
            <v>0</v>
          </cell>
        </row>
        <row r="11">
          <cell r="C11">
            <v>422182</v>
          </cell>
          <cell r="F11">
            <v>0</v>
          </cell>
        </row>
        <row r="12">
          <cell r="C12">
            <v>31908268</v>
          </cell>
          <cell r="F12">
            <v>439460</v>
          </cell>
        </row>
        <row r="13">
          <cell r="C13">
            <v>32330450</v>
          </cell>
          <cell r="F13">
            <v>439460</v>
          </cell>
        </row>
        <row r="14">
          <cell r="C14">
            <v>42410851</v>
          </cell>
          <cell r="F14">
            <v>524129</v>
          </cell>
        </row>
        <row r="15">
          <cell r="F15">
            <v>-84669</v>
          </cell>
        </row>
        <row r="16">
          <cell r="C16">
            <v>12276449</v>
          </cell>
          <cell r="F16">
            <v>0</v>
          </cell>
        </row>
        <row r="17">
          <cell r="C17">
            <v>30134402</v>
          </cell>
          <cell r="F17">
            <v>6307344</v>
          </cell>
        </row>
        <row r="18">
          <cell r="C18">
            <v>22601</v>
          </cell>
          <cell r="F18">
            <v>6222675</v>
          </cell>
        </row>
        <row r="19">
          <cell r="C19">
            <v>0</v>
          </cell>
          <cell r="F19">
            <v>3807990</v>
          </cell>
        </row>
        <row r="20">
          <cell r="C20">
            <v>0</v>
          </cell>
          <cell r="F20">
            <v>2414685</v>
          </cell>
        </row>
        <row r="21">
          <cell r="C21">
            <v>0</v>
          </cell>
          <cell r="F21">
            <v>854706</v>
          </cell>
        </row>
        <row r="22">
          <cell r="C22">
            <v>0</v>
          </cell>
          <cell r="F22">
            <v>3269391</v>
          </cell>
        </row>
        <row r="23">
          <cell r="C23">
            <v>22601</v>
          </cell>
          <cell r="F23">
            <v>-2871624</v>
          </cell>
        </row>
        <row r="24">
          <cell r="C24">
            <v>0</v>
          </cell>
          <cell r="F24">
            <v>-2871624</v>
          </cell>
        </row>
        <row r="25">
          <cell r="C25">
            <v>1829454</v>
          </cell>
          <cell r="F25">
            <v>0</v>
          </cell>
        </row>
        <row r="26">
          <cell r="C26">
            <v>343993</v>
          </cell>
          <cell r="F26">
            <v>0</v>
          </cell>
        </row>
        <row r="27">
          <cell r="C27">
            <v>2196048</v>
          </cell>
          <cell r="F27">
            <v>6141015</v>
          </cell>
        </row>
        <row r="28">
          <cell r="C28">
            <v>-29712220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422182</v>
          </cell>
          <cell r="F30">
            <v>6141015</v>
          </cell>
        </row>
        <row r="31">
          <cell r="C31">
            <v>32330450</v>
          </cell>
          <cell r="F31">
            <v>-3726330</v>
          </cell>
        </row>
      </sheetData>
      <sheetData sheetId="22"/>
      <sheetData sheetId="23">
        <row r="5">
          <cell r="C5">
            <v>0</v>
          </cell>
          <cell r="F5">
            <v>1236084</v>
          </cell>
        </row>
        <row r="6">
          <cell r="C6">
            <v>-57093880</v>
          </cell>
          <cell r="F6">
            <v>2843912</v>
          </cell>
        </row>
        <row r="7">
          <cell r="C7">
            <v>0</v>
          </cell>
          <cell r="F7">
            <v>702491</v>
          </cell>
        </row>
        <row r="8">
          <cell r="C8">
            <v>-57093880</v>
          </cell>
          <cell r="F8">
            <v>0</v>
          </cell>
        </row>
        <row r="9">
          <cell r="C9">
            <v>0</v>
          </cell>
          <cell r="F9">
            <v>702491</v>
          </cell>
        </row>
        <row r="10">
          <cell r="C10">
            <v>55541766</v>
          </cell>
          <cell r="F10">
            <v>0</v>
          </cell>
        </row>
        <row r="11">
          <cell r="C11">
            <v>-1552114</v>
          </cell>
          <cell r="F11">
            <v>0</v>
          </cell>
        </row>
        <row r="12">
          <cell r="C12">
            <v>14392097</v>
          </cell>
          <cell r="F12">
            <v>6353</v>
          </cell>
        </row>
        <row r="13">
          <cell r="C13">
            <v>12839983</v>
          </cell>
          <cell r="F13">
            <v>6353</v>
          </cell>
        </row>
        <row r="14">
          <cell r="C14">
            <v>4079996</v>
          </cell>
          <cell r="F14">
            <v>961294</v>
          </cell>
        </row>
        <row r="15">
          <cell r="C15">
            <v>0</v>
          </cell>
          <cell r="F15">
            <v>-954941</v>
          </cell>
        </row>
        <row r="16">
          <cell r="C16">
            <v>2940904</v>
          </cell>
          <cell r="F16">
            <v>0</v>
          </cell>
        </row>
        <row r="17">
          <cell r="C17">
            <v>1139092</v>
          </cell>
          <cell r="F17">
            <v>10226177</v>
          </cell>
        </row>
        <row r="18">
          <cell r="C18">
            <v>684299</v>
          </cell>
          <cell r="F18">
            <v>9271236</v>
          </cell>
        </row>
        <row r="19">
          <cell r="C19">
            <v>466881</v>
          </cell>
          <cell r="F19">
            <v>259478</v>
          </cell>
        </row>
        <row r="20">
          <cell r="C20">
            <v>0</v>
          </cell>
          <cell r="F20">
            <v>9011758</v>
          </cell>
        </row>
        <row r="21">
          <cell r="C21">
            <v>0</v>
          </cell>
          <cell r="F21">
            <v>28813</v>
          </cell>
        </row>
        <row r="22">
          <cell r="C22">
            <v>0</v>
          </cell>
          <cell r="F22">
            <v>9040571</v>
          </cell>
        </row>
        <row r="23">
          <cell r="C23">
            <v>217418</v>
          </cell>
          <cell r="F23">
            <v>-2993878</v>
          </cell>
        </row>
        <row r="24">
          <cell r="C24">
            <v>0</v>
          </cell>
          <cell r="F24">
            <v>-2993878</v>
          </cell>
        </row>
        <row r="25">
          <cell r="C25">
            <v>10200161</v>
          </cell>
          <cell r="F25">
            <v>0</v>
          </cell>
        </row>
        <row r="26">
          <cell r="C26">
            <v>816431</v>
          </cell>
          <cell r="F26">
            <v>0</v>
          </cell>
        </row>
        <row r="27">
          <cell r="C27">
            <v>11700891</v>
          </cell>
          <cell r="F27">
            <v>12034449</v>
          </cell>
        </row>
        <row r="28">
          <cell r="C28">
            <v>-2691206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-1552114</v>
          </cell>
          <cell r="F30">
            <v>12034449</v>
          </cell>
        </row>
        <row r="31">
          <cell r="C31">
            <v>12839983</v>
          </cell>
          <cell r="F31">
            <v>-3022691</v>
          </cell>
        </row>
      </sheetData>
      <sheetData sheetId="24"/>
      <sheetData sheetId="25">
        <row r="5">
          <cell r="C5">
            <v>500000</v>
          </cell>
          <cell r="F5">
            <v>4662245</v>
          </cell>
        </row>
        <row r="6">
          <cell r="C6">
            <v>-39814368</v>
          </cell>
          <cell r="F6">
            <v>6904711</v>
          </cell>
        </row>
        <row r="7">
          <cell r="C7">
            <v>0</v>
          </cell>
          <cell r="F7">
            <v>2141439</v>
          </cell>
        </row>
        <row r="8">
          <cell r="C8">
            <v>-39314368</v>
          </cell>
          <cell r="F8">
            <v>0</v>
          </cell>
        </row>
        <row r="9">
          <cell r="C9">
            <v>0</v>
          </cell>
          <cell r="F9">
            <v>2141439</v>
          </cell>
        </row>
        <row r="10">
          <cell r="C10">
            <v>47066402</v>
          </cell>
          <cell r="F10">
            <v>1053877</v>
          </cell>
        </row>
        <row r="11">
          <cell r="C11">
            <v>7752034</v>
          </cell>
          <cell r="F11">
            <v>0</v>
          </cell>
        </row>
        <row r="12">
          <cell r="C12">
            <v>13160166</v>
          </cell>
          <cell r="F12">
            <v>0</v>
          </cell>
        </row>
        <row r="13">
          <cell r="C13">
            <v>20912200</v>
          </cell>
          <cell r="F13">
            <v>1053877</v>
          </cell>
        </row>
        <row r="14">
          <cell r="C14">
            <v>11566956</v>
          </cell>
          <cell r="F14">
            <v>584043</v>
          </cell>
        </row>
        <row r="15">
          <cell r="F15">
            <v>469834</v>
          </cell>
        </row>
        <row r="16">
          <cell r="C16">
            <v>7822576</v>
          </cell>
          <cell r="F16">
            <v>85</v>
          </cell>
        </row>
        <row r="17">
          <cell r="C17">
            <v>3744380</v>
          </cell>
          <cell r="F17">
            <v>8839695</v>
          </cell>
        </row>
        <row r="18">
          <cell r="C18">
            <v>2059571</v>
          </cell>
          <cell r="F18">
            <v>9309444</v>
          </cell>
        </row>
        <row r="19">
          <cell r="C19">
            <v>2002607</v>
          </cell>
          <cell r="F19">
            <v>1063418</v>
          </cell>
        </row>
        <row r="20">
          <cell r="C20">
            <v>0</v>
          </cell>
          <cell r="F20">
            <v>8246026</v>
          </cell>
        </row>
        <row r="21">
          <cell r="C21">
            <v>0</v>
          </cell>
          <cell r="F21">
            <v>570778</v>
          </cell>
        </row>
        <row r="22">
          <cell r="C22">
            <v>0</v>
          </cell>
          <cell r="F22">
            <v>8816804</v>
          </cell>
        </row>
        <row r="23">
          <cell r="C23">
            <v>56964</v>
          </cell>
          <cell r="F23">
            <v>-3417302</v>
          </cell>
        </row>
        <row r="24">
          <cell r="C24">
            <v>0</v>
          </cell>
          <cell r="F24">
            <v>-3417302</v>
          </cell>
        </row>
        <row r="25">
          <cell r="C25">
            <v>14645792</v>
          </cell>
          <cell r="F25">
            <v>0</v>
          </cell>
        </row>
        <row r="26">
          <cell r="C26">
            <v>462457</v>
          </cell>
          <cell r="F26">
            <v>0</v>
          </cell>
        </row>
        <row r="27">
          <cell r="C27">
            <v>17167820</v>
          </cell>
          <cell r="F27">
            <v>12234106</v>
          </cell>
        </row>
        <row r="28">
          <cell r="C28">
            <v>4007654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7752034</v>
          </cell>
          <cell r="F30">
            <v>12234106</v>
          </cell>
        </row>
        <row r="31">
          <cell r="C31">
            <v>20912200</v>
          </cell>
          <cell r="F31">
            <v>-3988080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128"/>
  <sheetViews>
    <sheetView rightToLeft="1" tabSelected="1" view="pageBreakPreview" zoomScale="90" zoomScaleNormal="84" zoomScaleSheetLayoutView="90" workbookViewId="0">
      <selection activeCell="H7" sqref="H7"/>
    </sheetView>
  </sheetViews>
  <sheetFormatPr defaultRowHeight="16.5" customHeight="1"/>
  <cols>
    <col min="1" max="1" width="7.7109375" style="2" customWidth="1"/>
    <col min="2" max="2" width="45.7109375" style="2" customWidth="1"/>
    <col min="3" max="3" width="15.7109375" style="27" customWidth="1"/>
    <col min="4" max="4" width="7.7109375" style="2" customWidth="1"/>
    <col min="5" max="5" width="47.7109375" style="2" customWidth="1"/>
    <col min="6" max="6" width="15.7109375" style="27" customWidth="1"/>
    <col min="7" max="7" width="10" style="2" bestFit="1" customWidth="1"/>
    <col min="8" max="8" width="9.140625" style="2"/>
    <col min="9" max="9" width="10.140625" style="2" bestFit="1" customWidth="1"/>
    <col min="10" max="10" width="10" style="2" bestFit="1" customWidth="1"/>
    <col min="11" max="11" width="10.85546875" style="2" bestFit="1" customWidth="1"/>
    <col min="12" max="12" width="9.140625" style="2"/>
    <col min="13" max="13" width="10.85546875" style="2" bestFit="1" customWidth="1"/>
    <col min="14" max="16384" width="9.140625" style="2"/>
  </cols>
  <sheetData>
    <row r="1" spans="1:12" ht="18" customHeight="1">
      <c r="A1" s="1" t="s">
        <v>0</v>
      </c>
      <c r="B1" s="1"/>
      <c r="C1" s="1"/>
      <c r="D1" s="1"/>
      <c r="E1" s="1"/>
      <c r="F1" s="1"/>
    </row>
    <row r="2" spans="1:12" ht="18" customHeight="1">
      <c r="A2" s="3"/>
      <c r="B2" s="3"/>
      <c r="C2" s="3"/>
      <c r="D2" s="3"/>
      <c r="E2" s="3"/>
      <c r="F2" s="3"/>
    </row>
    <row r="3" spans="1:12" ht="18" customHeight="1" thickBot="1">
      <c r="A3" s="4" t="s">
        <v>1</v>
      </c>
      <c r="B3" s="4"/>
      <c r="C3" s="5"/>
      <c r="D3" s="6"/>
      <c r="E3" s="7"/>
      <c r="F3" s="5" t="s">
        <v>2</v>
      </c>
    </row>
    <row r="4" spans="1:12" ht="18" customHeight="1" thickBot="1">
      <c r="A4" s="8" t="s">
        <v>3</v>
      </c>
      <c r="B4" s="9" t="s">
        <v>4</v>
      </c>
      <c r="C4" s="10" t="s">
        <v>5</v>
      </c>
      <c r="D4" s="8" t="s">
        <v>3</v>
      </c>
      <c r="E4" s="9" t="s">
        <v>6</v>
      </c>
      <c r="F4" s="11" t="s">
        <v>5</v>
      </c>
    </row>
    <row r="5" spans="1:12" ht="18" customHeight="1">
      <c r="A5" s="12">
        <v>100</v>
      </c>
      <c r="B5" s="13" t="s">
        <v>7</v>
      </c>
      <c r="C5" s="14">
        <f>'[1]انتاج الطاقة في البصرة'!C5+'[1]انتاج الطاقة الفرات الاوسط '!C5+'[1]نقل كهرباء الفرات الاوسط'!C5+'[1]نقل كهرباء المنطقة الوسطى'!C5+'[1]توزيع كهرباء الرصافة'!C5+'[1]توزيع فرات الاوسط'!C5+'[1]توزيع الكرخ'!C5+'[1]توزيع الوسط-بغداد'!C5+'[1]توزيع الوسط-فرات اعلى'!C5+'[1]دائرة التدريب والتطوير'!C5+'[1]التشغيل والتحكم'!C5+'[1]منظومات الطاقة'!C5</f>
        <v>2979983</v>
      </c>
      <c r="D5" s="12">
        <v>2100</v>
      </c>
      <c r="E5" s="13" t="s">
        <v>8</v>
      </c>
      <c r="F5" s="15">
        <f>'[1]انتاج الطاقة في البصرة'!F5+'[1]انتاج الطاقة الفرات الاوسط '!F5+'[1]نقل كهرباء الفرات الاوسط'!F5+'[1]نقل كهرباء المنطقة الوسطى'!F5+'[1]توزيع كهرباء الرصافة'!F5+'[1]توزيع فرات الاوسط'!F5+'[1]توزيع الكرخ'!F5+'[1]توزيع الوسط-بغداد'!F5+'[1]توزيع الوسط-فرات اعلى'!F5+'[1]دائرة التدريب والتطوير'!F5+'[1]التشغيل والتحكم'!F5+'[1]منظومات الطاقة'!F5</f>
        <v>2103713605</v>
      </c>
    </row>
    <row r="6" spans="1:12" ht="18" customHeight="1">
      <c r="A6" s="16">
        <v>200</v>
      </c>
      <c r="B6" s="17" t="s">
        <v>9</v>
      </c>
      <c r="C6" s="14">
        <f>'[1]انتاج الطاقة في البصرة'!C6+'[1]انتاج الطاقة الفرات الاوسط '!C6+'[1]نقل كهرباء الفرات الاوسط'!C6+'[1]نقل كهرباء المنطقة الوسطى'!C6+'[1]توزيع كهرباء الرصافة'!C6+'[1]توزيع فرات الاوسط'!C6+'[1]توزيع الكرخ'!C6+'[1]توزيع الوسط-بغداد'!C6+'[1]توزيع الوسط-فرات اعلى'!C6+'[1]دائرة التدريب والتطوير'!C6+'[1]التشغيل والتحكم'!C6+'[1]منظومات الطاقة'!C6</f>
        <v>82575053</v>
      </c>
      <c r="D6" s="16">
        <v>2200</v>
      </c>
      <c r="E6" s="17" t="s">
        <v>10</v>
      </c>
      <c r="F6" s="15">
        <f>'[1]انتاج الطاقة في البصرة'!F6+'[1]انتاج الطاقة الفرات الاوسط '!F6+'[1]نقل كهرباء الفرات الاوسط'!F6+'[1]نقل كهرباء المنطقة الوسطى'!F6+'[1]توزيع كهرباء الرصافة'!F6+'[1]توزيع فرات الاوسط'!F6+'[1]توزيع الكرخ'!F6+'[1]توزيع الوسط-بغداد'!F6+'[1]توزيع الوسط-فرات اعلى'!F6+'[1]دائرة التدريب والتطوير'!F6+'[1]التشغيل والتحكم'!F6+'[1]منظومات الطاقة'!F6</f>
        <v>1109520547</v>
      </c>
      <c r="I6" s="18"/>
    </row>
    <row r="7" spans="1:12" ht="18" customHeight="1">
      <c r="A7" s="16">
        <v>300</v>
      </c>
      <c r="B7" s="17" t="s">
        <v>11</v>
      </c>
      <c r="C7" s="14">
        <f>'[1]انتاج الطاقة في البصرة'!C7+'[1]انتاج الطاقة الفرات الاوسط '!C7+'[1]نقل كهرباء الفرات الاوسط'!C7+'[1]نقل كهرباء المنطقة الوسطى'!C7+'[1]توزيع كهرباء الرصافة'!C7+'[1]توزيع فرات الاوسط'!C7+'[1]توزيع الكرخ'!C7+'[1]توزيع الوسط-بغداد'!C7+'[1]توزيع الوسط-فرات اعلى'!C7+'[1]دائرة التدريب والتطوير'!C7+'[1]التشغيل والتحكم'!C7+'[1]منظومات الطاقة'!C7</f>
        <v>0</v>
      </c>
      <c r="D7" s="16">
        <v>2300</v>
      </c>
      <c r="E7" s="17" t="s">
        <v>12</v>
      </c>
      <c r="F7" s="15">
        <f>'[1]انتاج الطاقة في البصرة'!F7+'[1]انتاج الطاقة الفرات الاوسط '!F7+'[1]نقل كهرباء الفرات الاوسط'!F7+'[1]نقل كهرباء المنطقة الوسطى'!F7+'[1]توزيع كهرباء الرصافة'!F7+'[1]توزيع فرات الاوسط'!F7+'[1]توزيع الكرخ'!F7+'[1]توزيع الوسط-بغداد'!F7+'[1]توزيع الوسط-فرات اعلى'!F7+'[1]دائرة التدريب والتطوير'!F7+'[1]التشغيل والتحكم'!F7+'[1]منظومات الطاقة'!F7</f>
        <v>500226192</v>
      </c>
    </row>
    <row r="8" spans="1:12" ht="18" customHeight="1">
      <c r="A8" s="16">
        <v>400</v>
      </c>
      <c r="B8" s="17" t="s">
        <v>13</v>
      </c>
      <c r="C8" s="14">
        <f>'[1]انتاج الطاقة في البصرة'!C8+'[1]انتاج الطاقة الفرات الاوسط '!C8+'[1]نقل كهرباء الفرات الاوسط'!C8+'[1]نقل كهرباء المنطقة الوسطى'!C8+'[1]توزيع كهرباء الرصافة'!C8+'[1]توزيع فرات الاوسط'!C8+'[1]توزيع الكرخ'!C8+'[1]توزيع الوسط-بغداد'!C8+'[1]توزيع الوسط-فرات اعلى'!C8+'[1]دائرة التدريب والتطوير'!C8+'[1]التشغيل والتحكم'!C8+'[1]منظومات الطاقة'!C8</f>
        <v>85555036</v>
      </c>
      <c r="D8" s="16">
        <v>2310</v>
      </c>
      <c r="E8" s="17" t="s">
        <v>14</v>
      </c>
      <c r="F8" s="15">
        <f>'[1]انتاج الطاقة في البصرة'!F8+'[1]انتاج الطاقة الفرات الاوسط '!F8+'[1]نقل كهرباء الفرات الاوسط'!F8+'[1]نقل كهرباء المنطقة الوسطى'!F8+'[1]توزيع كهرباء الرصافة'!F8+'[1]توزيع فرات الاوسط'!F8+'[1]توزيع الكرخ'!F8+'[1]توزيع الوسط-بغداد'!F8+'[1]توزيع الوسط-فرات اعلى'!F8+'[1]دائرة التدريب والتطوير'!F8+'[1]التشغيل والتحكم'!F8+'[1]منظومات الطاقة'!F8</f>
        <v>0</v>
      </c>
    </row>
    <row r="9" spans="1:12" ht="18" customHeight="1">
      <c r="A9" s="16">
        <v>500</v>
      </c>
      <c r="B9" s="17" t="s">
        <v>15</v>
      </c>
      <c r="C9" s="14">
        <f>'[1]انتاج الطاقة في البصرة'!C9+'[1]انتاج الطاقة الفرات الاوسط '!C9+'[1]نقل كهرباء الفرات الاوسط'!C9+'[1]نقل كهرباء المنطقة الوسطى'!C9+'[1]توزيع كهرباء الرصافة'!C9+'[1]توزيع فرات الاوسط'!C9+'[1]توزيع الكرخ'!C9+'[1]توزيع الوسط-بغداد'!C9+'[1]توزيع الوسط-فرات اعلى'!C9+'[1]دائرة التدريب والتطوير'!C9+'[1]التشغيل والتحكم'!C9+'[1]منظومات الطاقة'!C9</f>
        <v>246614020</v>
      </c>
      <c r="D9" s="16">
        <v>2320</v>
      </c>
      <c r="E9" s="17" t="s">
        <v>16</v>
      </c>
      <c r="F9" s="15">
        <f>'[1]انتاج الطاقة في البصرة'!F9+'[1]انتاج الطاقة الفرات الاوسط '!F9+'[1]نقل كهرباء الفرات الاوسط'!F9+'[1]نقل كهرباء المنطقة الوسطى'!F9+'[1]توزيع كهرباء الرصافة'!F9+'[1]توزيع فرات الاوسط'!F9+'[1]توزيع الكرخ'!F9+'[1]توزيع الوسط-بغداد'!F9+'[1]توزيع الوسط-فرات اعلى'!F9+'[1]دائرة التدريب والتطوير'!F9+'[1]التشغيل والتحكم'!F9+'[1]منظومات الطاقة'!F9</f>
        <v>500226192</v>
      </c>
    </row>
    <row r="10" spans="1:12" ht="18" customHeight="1">
      <c r="A10" s="16">
        <v>600</v>
      </c>
      <c r="B10" s="17" t="s">
        <v>17</v>
      </c>
      <c r="C10" s="14">
        <f>'[1]انتاج الطاقة في البصرة'!C10+'[1]انتاج الطاقة الفرات الاوسط '!C10+'[1]نقل كهرباء الفرات الاوسط'!C10+'[1]نقل كهرباء المنطقة الوسطى'!C10+'[1]توزيع كهرباء الرصافة'!C10+'[1]توزيع فرات الاوسط'!C10+'[1]توزيع الكرخ'!C10+'[1]توزيع الوسط-بغداد'!C10+'[1]توزيع الوسط-فرات اعلى'!C10+'[1]دائرة التدريب والتطوير'!C10+'[1]التشغيل والتحكم'!C10+'[1]منظومات الطاقة'!C10</f>
        <v>928199796</v>
      </c>
      <c r="D10" s="16">
        <v>2400</v>
      </c>
      <c r="E10" s="17" t="s">
        <v>18</v>
      </c>
      <c r="F10" s="15">
        <f>'[1]انتاج الطاقة في البصرة'!F10+'[1]انتاج الطاقة الفرات الاوسط '!F10+'[1]نقل كهرباء الفرات الاوسط'!F10+'[1]نقل كهرباء المنطقة الوسطى'!F10+'[1]توزيع كهرباء الرصافة'!F10+'[1]توزيع فرات الاوسط'!F10+'[1]توزيع الكرخ'!F10+'[1]توزيع الوسط-بغداد'!F10+'[1]توزيع الوسط-فرات اعلى'!F10+'[1]دائرة التدريب والتطوير'!F10+'[1]التشغيل والتحكم'!F10+'[1]منظومات الطاقة'!F10</f>
        <v>2525496950</v>
      </c>
      <c r="I10" s="19"/>
    </row>
    <row r="11" spans="1:12" ht="18" customHeight="1">
      <c r="A11" s="16">
        <v>700</v>
      </c>
      <c r="B11" s="17" t="s">
        <v>19</v>
      </c>
      <c r="C11" s="14">
        <f>'[1]انتاج الطاقة في البصرة'!C11+'[1]انتاج الطاقة الفرات الاوسط '!C11+'[1]نقل كهرباء الفرات الاوسط'!C11+'[1]نقل كهرباء المنطقة الوسطى'!C11+'[1]توزيع كهرباء الرصافة'!C11+'[1]توزيع فرات الاوسط'!C11+'[1]توزيع الكرخ'!C11+'[1]توزيع الوسط-بغداد'!C11+'[1]توزيع الوسط-فرات اعلى'!C11+'[1]دائرة التدريب والتطوير'!C11+'[1]التشغيل والتحكم'!C11+'[1]منظومات الطاقة'!C11</f>
        <v>1260368852</v>
      </c>
      <c r="D11" s="16">
        <v>2500</v>
      </c>
      <c r="E11" s="17" t="s">
        <v>20</v>
      </c>
      <c r="F11" s="15">
        <f>'[1]انتاج الطاقة في البصرة'!F11+'[1]انتاج الطاقة الفرات الاوسط '!F11+'[1]نقل كهرباء الفرات الاوسط'!F11+'[1]نقل كهرباء المنطقة الوسطى'!F11+'[1]توزيع كهرباء الرصافة'!F11+'[1]توزيع فرات الاوسط'!F11+'[1]توزيع الكرخ'!F11+'[1]توزيع الوسط-بغداد'!F11+'[1]توزيع الوسط-فرات اعلى'!F11+'[1]دائرة التدريب والتطوير'!F11+'[1]التشغيل والتحكم'!F11+'[1]منظومات الطاقة'!F11</f>
        <v>-1585911655</v>
      </c>
    </row>
    <row r="12" spans="1:12" ht="18" customHeight="1">
      <c r="A12" s="16">
        <v>800</v>
      </c>
      <c r="B12" s="17" t="s">
        <v>21</v>
      </c>
      <c r="C12" s="14">
        <f>'[1]انتاج الطاقة في البصرة'!C12+'[1]انتاج الطاقة الفرات الاوسط '!C12+'[1]نقل كهرباء الفرات الاوسط'!C12+'[1]نقل كهرباء المنطقة الوسطى'!C12+'[1]توزيع كهرباء الرصافة'!C12+'[1]توزيع فرات الاوسط'!C12+'[1]توزيع الكرخ'!C12+'[1]توزيع الوسط-بغداد'!C12+'[1]توزيع الوسط-فرات اعلى'!C12+'[1]دائرة التدريب والتطوير'!C12+'[1]التشغيل والتحكم'!C12+'[1]منظومات الطاقة'!C12</f>
        <v>12430533265</v>
      </c>
      <c r="D12" s="16">
        <v>2600</v>
      </c>
      <c r="E12" s="17" t="s">
        <v>22</v>
      </c>
      <c r="F12" s="15">
        <f>'[1]انتاج الطاقة في البصرة'!F12+'[1]انتاج الطاقة الفرات الاوسط '!F12+'[1]نقل كهرباء الفرات الاوسط'!F12+'[1]نقل كهرباء المنطقة الوسطى'!F12+'[1]توزيع كهرباء الرصافة'!F12+'[1]توزيع فرات الاوسط'!F12+'[1]توزيع الكرخ'!F12+'[1]توزيع الوسط-بغداد'!F12+'[1]توزيع الوسط-فرات اعلى'!F12+'[1]دائرة التدريب والتطوير'!F12+'[1]التشغيل والتحكم'!F12+'[1]منظومات الطاقة'!F12</f>
        <v>18680556</v>
      </c>
    </row>
    <row r="13" spans="1:12" ht="18" customHeight="1">
      <c r="A13" s="16">
        <v>900</v>
      </c>
      <c r="B13" s="17" t="s">
        <v>23</v>
      </c>
      <c r="C13" s="14">
        <f>'[1]انتاج الطاقة في البصرة'!C13+'[1]انتاج الطاقة الفرات الاوسط '!C13+'[1]نقل كهرباء الفرات الاوسط'!C13+'[1]نقل كهرباء المنطقة الوسطى'!C13+'[1]توزيع كهرباء الرصافة'!C13+'[1]توزيع فرات الاوسط'!C13+'[1]توزيع الكرخ'!C13+'[1]توزيع الوسط-بغداد'!C13+'[1]توزيع الوسط-فرات اعلى'!C13+'[1]دائرة التدريب والتطوير'!C13+'[1]التشغيل والتحكم'!C13+'[1]منظومات الطاقة'!C13</f>
        <v>13690902117</v>
      </c>
      <c r="D13" s="16">
        <v>2700</v>
      </c>
      <c r="E13" s="17" t="s">
        <v>24</v>
      </c>
      <c r="F13" s="15">
        <f>'[1]انتاج الطاقة في البصرة'!F13+'[1]انتاج الطاقة الفرات الاوسط '!F13+'[1]نقل كهرباء الفرات الاوسط'!F13+'[1]نقل كهرباء المنطقة الوسطى'!F13+'[1]توزيع كهرباء الرصافة'!F13+'[1]توزيع فرات الاوسط'!F13+'[1]توزيع الكرخ'!F13+'[1]توزيع الوسط-بغداد'!F13+'[1]توزيع الوسط-فرات اعلى'!F13+'[1]دائرة التدريب والتطوير'!F13+'[1]التشغيل والتحكم'!F13+'[1]منظومات الطاقة'!F13</f>
        <v>958265851</v>
      </c>
      <c r="K13" s="20"/>
    </row>
    <row r="14" spans="1:12" ht="18" customHeight="1">
      <c r="A14" s="16">
        <v>1000</v>
      </c>
      <c r="B14" s="17" t="s">
        <v>25</v>
      </c>
      <c r="C14" s="14">
        <f>'[1]انتاج الطاقة في البصرة'!C14+'[1]انتاج الطاقة الفرات الاوسط '!C14+'[1]نقل كهرباء الفرات الاوسط'!C14+'[1]نقل كهرباء المنطقة الوسطى'!C14+'[1]توزيع كهرباء الرصافة'!C14+'[1]توزيع فرات الاوسط'!C14+'[1]توزيع الكرخ'!C14+'[1]توزيع الوسط-بغداد'!C14+'[1]توزيع الوسط-فرات اعلى'!C14+'[1]دائرة التدريب والتطوير'!C14+'[1]التشغيل والتحكم'!C14+'[1]منظومات الطاقة'!C14</f>
        <v>3208945756</v>
      </c>
      <c r="D14" s="16">
        <v>2800</v>
      </c>
      <c r="E14" s="17" t="s">
        <v>26</v>
      </c>
      <c r="F14" s="15">
        <f>'[1]انتاج الطاقة في البصرة'!F14+'[1]انتاج الطاقة الفرات الاوسط '!F14+'[1]نقل كهرباء الفرات الاوسط'!F14+'[1]نقل كهرباء المنطقة الوسطى'!F14+'[1]توزيع كهرباء الرصافة'!F14+'[1]توزيع فرات الاوسط'!F14+'[1]توزيع الكرخ'!F14+'[1]توزيع الوسط-بغداد'!F14+'[1]توزيع الوسط-فرات اعلى'!F14+'[1]دائرة التدريب والتطوير'!F14+'[1]التشغيل والتحكم'!F14+'[1]منظومات الطاقة'!F14</f>
        <v>765207673</v>
      </c>
    </row>
    <row r="15" spans="1:12" ht="18" customHeight="1">
      <c r="A15" s="16">
        <v>1010</v>
      </c>
      <c r="B15" s="17" t="s">
        <v>27</v>
      </c>
      <c r="C15" s="14">
        <f>'[1]انتاج الطاقة في البصرة'!C15+'[1]انتاج الطاقة الفرات الاوسط '!C15+'[1]نقل كهرباء الفرات الاوسط'!C15+'[1]نقل كهرباء المنطقة الوسطى'!C15+'[1]توزيع كهرباء الرصافة'!C15+'[1]توزيع فرات الاوسط'!C15+'[1]توزيع الكرخ'!C15+'[1]توزيع الوسط-بغداد'!C15+'[1]توزيع الوسط-فرات اعلى'!C15+'[1]دائرة التدريب والتطوير'!C15+'[1]التشغيل والتحكم'!C15+'[1]منظومات الطاقة'!C15</f>
        <v>4288396</v>
      </c>
      <c r="D15" s="16">
        <v>2900</v>
      </c>
      <c r="E15" s="17" t="s">
        <v>28</v>
      </c>
      <c r="F15" s="15">
        <f>'[1]انتاج الطاقة في البصرة'!F15+'[1]انتاج الطاقة الفرات الاوسط '!F15+'[1]نقل كهرباء الفرات الاوسط'!F15+'[1]نقل كهرباء المنطقة الوسطى'!F15+'[1]توزيع كهرباء الرصافة'!F15+'[1]توزيع فرات الاوسط'!F15+'[1]توزيع الكرخ'!F15+'[1]توزيع الوسط-بغداد'!F15+'[1]توزيع الوسط-فرات اعلى'!F15+'[1]دائرة التدريب والتطوير'!F15+'[1]التشغيل والتحكم'!F15+'[1]منظومات الطاقة'!F15</f>
        <v>193058178</v>
      </c>
    </row>
    <row r="16" spans="1:12" ht="18" customHeight="1">
      <c r="A16" s="16">
        <v>1100</v>
      </c>
      <c r="B16" s="17" t="s">
        <v>29</v>
      </c>
      <c r="C16" s="14">
        <f>'[1]انتاج الطاقة في البصرة'!C16+'[1]انتاج الطاقة الفرات الاوسط '!C16+'[1]نقل كهرباء الفرات الاوسط'!C16+'[1]نقل كهرباء المنطقة الوسطى'!C16+'[1]توزيع كهرباء الرصافة'!C16+'[1]توزيع فرات الاوسط'!C16+'[1]توزيع الكرخ'!C16+'[1]توزيع الوسط-بغداد'!C16+'[1]توزيع الوسط-فرات اعلى'!C16+'[1]دائرة التدريب والتطوير'!C16+'[1]التشغيل والتحكم'!C16+'[1]منظومات الطاقة'!C16</f>
        <v>858620097</v>
      </c>
      <c r="D16" s="16">
        <v>3000</v>
      </c>
      <c r="E16" s="17" t="s">
        <v>30</v>
      </c>
      <c r="F16" s="15">
        <f>'[1]انتاج الطاقة في البصرة'!F16+'[1]انتاج الطاقة الفرات الاوسط '!F16+'[1]نقل كهرباء الفرات الاوسط'!F16+'[1]نقل كهرباء المنطقة الوسطى'!F16+'[1]توزيع كهرباء الرصافة'!F16+'[1]توزيع فرات الاوسط'!F16+'[1]توزيع الكرخ'!F16+'[1]توزيع الوسط-بغداد'!F16+'[1]توزيع الوسط-فرات اعلى'!F16+'[1]دائرة التدريب والتطوير'!F16+'[1]التشغيل والتحكم'!F16+'[1]منظومات الطاقة'!F16</f>
        <v>1971</v>
      </c>
      <c r="L16" s="20"/>
    </row>
    <row r="17" spans="1:13" ht="18" customHeight="1">
      <c r="A17" s="16">
        <v>1200</v>
      </c>
      <c r="B17" s="17" t="s">
        <v>31</v>
      </c>
      <c r="C17" s="14">
        <f>'[1]انتاج الطاقة في البصرة'!C17+'[1]انتاج الطاقة الفرات الاوسط '!C17+'[1]نقل كهرباء الفرات الاوسط'!C17+'[1]نقل كهرباء المنطقة الوسطى'!C17+'[1]توزيع كهرباء الرصافة'!C17+'[1]توزيع فرات الاوسط'!C17+'[1]توزيع الكرخ'!C17+'[1]توزيع الوسط-بغداد'!C17+'[1]توزيع الوسط-فرات اعلى'!C17+'[1]دائرة التدريب والتطوير'!C17+'[1]التشغيل والتحكم'!C17+'[1]منظومات الطاقة'!C17</f>
        <v>2354614055</v>
      </c>
      <c r="D17" s="16">
        <v>3100</v>
      </c>
      <c r="E17" s="17" t="s">
        <v>32</v>
      </c>
      <c r="F17" s="15">
        <f>'[1]انتاج الطاقة في البصرة'!F17+'[1]انتاج الطاقة الفرات الاوسط '!F17+'[1]نقل كهرباء الفرات الاوسط'!F17+'[1]نقل كهرباء المنطقة الوسطى'!F17+'[1]توزيع كهرباء الرصافة'!F17+'[1]توزيع فرات الاوسط'!F17+'[1]توزيع الكرخ'!F17+'[1]توزيع الوسط-بغداد'!F17+'[1]توزيع الوسط-فرات اعلى'!F17+'[1]دائرة التدريب والتطوير'!F17+'[1]التشغيل والتحكم'!F17+'[1]منظومات الطاقة'!F17</f>
        <v>489980703</v>
      </c>
      <c r="M17" s="20"/>
    </row>
    <row r="18" spans="1:13" ht="18" customHeight="1">
      <c r="A18" s="16">
        <v>1300</v>
      </c>
      <c r="B18" s="17" t="s">
        <v>33</v>
      </c>
      <c r="C18" s="14">
        <f>'[1]انتاج الطاقة في البصرة'!C18+'[1]انتاج الطاقة الفرات الاوسط '!C18+'[1]نقل كهرباء الفرات الاوسط'!C18+'[1]نقل كهرباء المنطقة الوسطى'!C18+'[1]توزيع كهرباء الرصافة'!C18+'[1]توزيع فرات الاوسط'!C18+'[1]توزيع الكرخ'!C18+'[1]توزيع الوسط-بغداد'!C18+'[1]توزيع الوسط-فرات اعلى'!C18+'[1]دائرة التدريب والتطوير'!C18+'[1]التشغيل والتحكم'!C18+'[1]منظومات الطاقة'!C18</f>
        <v>505542372</v>
      </c>
      <c r="D18" s="16">
        <v>3200</v>
      </c>
      <c r="E18" s="17" t="s">
        <v>34</v>
      </c>
      <c r="F18" s="15">
        <f>'[1]انتاج الطاقة في البصرة'!F18+'[1]انتاج الطاقة الفرات الاوسط '!F18+'[1]نقل كهرباء الفرات الاوسط'!F18+'[1]نقل كهرباء المنطقة الوسطى'!F18+'[1]توزيع كهرباء الرصافة'!F18+'[1]توزيع فرات الاوسط'!F18+'[1]توزيع الكرخ'!F18+'[1]توزيع الوسط-بغداد'!F18+'[1]توزيع الوسط-فرات اعلى'!F18+'[1]دائرة التدريب والتطوير'!F18+'[1]التشغيل والتحكم'!F18+'[1]منظومات الطاقة'!F18</f>
        <v>683036910</v>
      </c>
    </row>
    <row r="19" spans="1:13" ht="18" customHeight="1">
      <c r="A19" s="16">
        <v>1310</v>
      </c>
      <c r="B19" s="17" t="s">
        <v>35</v>
      </c>
      <c r="C19" s="14">
        <f>'[1]انتاج الطاقة في البصرة'!C19+'[1]انتاج الطاقة الفرات الاوسط '!C19+'[1]نقل كهرباء الفرات الاوسط'!C19+'[1]نقل كهرباء المنطقة الوسطى'!C19+'[1]توزيع كهرباء الرصافة'!C19+'[1]توزيع فرات الاوسط'!C19+'[1]توزيع الكرخ'!C19+'[1]توزيع الوسط-بغداد'!C19+'[1]توزيع الوسط-فرات اعلى'!C19+'[1]دائرة التدريب والتطوير'!C19+'[1]التشغيل والتحكم'!C19+'[1]منظومات الطاقة'!C19</f>
        <v>491185140</v>
      </c>
      <c r="D19" s="16">
        <v>3300</v>
      </c>
      <c r="E19" s="17" t="s">
        <v>36</v>
      </c>
      <c r="F19" s="15">
        <f>'[1]انتاج الطاقة في البصرة'!F19+'[1]انتاج الطاقة الفرات الاوسط '!F19+'[1]نقل كهرباء الفرات الاوسط'!F19+'[1]نقل كهرباء المنطقة الوسطى'!F19+'[1]توزيع كهرباء الرصافة'!F19+'[1]توزيع فرات الاوسط'!F19+'[1]توزيع الكرخ'!F19+'[1]توزيع الوسط-بغداد'!F19+'[1]توزيع الوسط-فرات اعلى'!F19+'[1]دائرة التدريب والتطوير'!F19+'[1]التشغيل والتحكم'!F19+'[1]منظومات الطاقة'!F19</f>
        <v>170405078</v>
      </c>
    </row>
    <row r="20" spans="1:13" ht="18" customHeight="1">
      <c r="A20" s="16">
        <v>1320</v>
      </c>
      <c r="B20" s="17" t="s">
        <v>37</v>
      </c>
      <c r="C20" s="14">
        <f>'[1]انتاج الطاقة في البصرة'!C20+'[1]انتاج الطاقة الفرات الاوسط '!C20+'[1]نقل كهرباء الفرات الاوسط'!C20+'[1]نقل كهرباء المنطقة الوسطى'!C20+'[1]توزيع كهرباء الرصافة'!C20+'[1]توزيع فرات الاوسط'!C20+'[1]توزيع الكرخ'!C20+'[1]توزيع الوسط-بغداد'!C20+'[1]توزيع الوسط-فرات اعلى'!C20+'[1]دائرة التدريب والتطوير'!C20+'[1]التشغيل والتحكم'!C20+'[1]منظومات الطاقة'!C20</f>
        <v>0</v>
      </c>
      <c r="D20" s="16">
        <v>3400</v>
      </c>
      <c r="E20" s="17" t="s">
        <v>38</v>
      </c>
      <c r="F20" s="15">
        <f>'[1]انتاج الطاقة في البصرة'!F20+'[1]انتاج الطاقة الفرات الاوسط '!F20+'[1]نقل كهرباء الفرات الاوسط'!F20+'[1]نقل كهرباء المنطقة الوسطى'!F20+'[1]توزيع كهرباء الرصافة'!F20+'[1]توزيع فرات الاوسط'!F20+'[1]توزيع الكرخ'!F20+'[1]توزيع الوسط-بغداد'!F20+'[1]توزيع الوسط-فرات اعلى'!F20+'[1]دائرة التدريب والتطوير'!F20+'[1]التشغيل والتحكم'!F20+'[1]منظومات الطاقة'!F20</f>
        <v>512631832</v>
      </c>
    </row>
    <row r="21" spans="1:13" ht="18" customHeight="1">
      <c r="A21" s="16">
        <v>1330</v>
      </c>
      <c r="B21" s="17" t="s">
        <v>39</v>
      </c>
      <c r="C21" s="14">
        <f>'[1]انتاج الطاقة في البصرة'!C21+'[1]انتاج الطاقة الفرات الاوسط '!C21+'[1]نقل كهرباء الفرات الاوسط'!C21+'[1]نقل كهرباء المنطقة الوسطى'!C21+'[1]توزيع كهرباء الرصافة'!C21+'[1]توزيع فرات الاوسط'!C21+'[1]توزيع الكرخ'!C21+'[1]توزيع الوسط-بغداد'!C21+'[1]توزيع الوسط-فرات اعلى'!C21+'[1]دائرة التدريب والتطوير'!C21+'[1]التشغيل والتحكم'!C21+'[1]منظومات الطاقة'!C21</f>
        <v>0</v>
      </c>
      <c r="D21" s="16">
        <v>3500</v>
      </c>
      <c r="E21" s="17" t="s">
        <v>40</v>
      </c>
      <c r="F21" s="15">
        <f>'[1]انتاج الطاقة في البصرة'!F21+'[1]انتاج الطاقة الفرات الاوسط '!F21+'[1]نقل كهرباء الفرات الاوسط'!F21+'[1]نقل كهرباء المنطقة الوسطى'!F21+'[1]توزيع كهرباء الرصافة'!F21+'[1]توزيع فرات الاوسط'!F21+'[1]توزيع الكرخ'!F21+'[1]توزيع الوسط-بغداد'!F21+'[1]توزيع الوسط-فرات اعلى'!F21+'[1]دائرة التدريب والتطوير'!F21+'[1]التشغيل والتحكم'!F21+'[1]منظومات الطاقة'!F21</f>
        <v>10229325</v>
      </c>
    </row>
    <row r="22" spans="1:13" ht="18" customHeight="1">
      <c r="A22" s="16">
        <v>1340</v>
      </c>
      <c r="B22" s="17" t="s">
        <v>41</v>
      </c>
      <c r="C22" s="14">
        <f>'[1]انتاج الطاقة في البصرة'!C22+'[1]انتاج الطاقة الفرات الاوسط '!C22+'[1]نقل كهرباء الفرات الاوسط'!C22+'[1]نقل كهرباء المنطقة الوسطى'!C22+'[1]توزيع كهرباء الرصافة'!C22+'[1]توزيع فرات الاوسط'!C22+'[1]توزيع الكرخ'!C22+'[1]توزيع الوسط-بغداد'!C22+'[1]توزيع الوسط-فرات اعلى'!C22+'[1]دائرة التدريب والتطوير'!C22+'[1]التشغيل والتحكم'!C22+'[1]منظومات الطاقة'!C22</f>
        <v>0</v>
      </c>
      <c r="D22" s="16">
        <v>3600</v>
      </c>
      <c r="E22" s="17" t="s">
        <v>42</v>
      </c>
      <c r="F22" s="15">
        <f>'[1]انتاج الطاقة في البصرة'!F22+'[1]انتاج الطاقة الفرات الاوسط '!F22+'[1]نقل كهرباء الفرات الاوسط'!F22+'[1]نقل كهرباء المنطقة الوسطى'!F22+'[1]توزيع كهرباء الرصافة'!F22+'[1]توزيع فرات الاوسط'!F22+'[1]توزيع الكرخ'!F22+'[1]توزيع الوسط-بغداد'!F22+'[1]توزيع الوسط-فرات اعلى'!F22+'[1]دائرة التدريب والتطوير'!F22+'[1]التشغيل والتحكم'!F22+'[1]منظومات الطاقة'!F22</f>
        <v>522861157</v>
      </c>
    </row>
    <row r="23" spans="1:13" ht="18" customHeight="1">
      <c r="A23" s="16">
        <v>1350</v>
      </c>
      <c r="B23" s="17" t="s">
        <v>43</v>
      </c>
      <c r="C23" s="14">
        <f>'[1]انتاج الطاقة في البصرة'!C23+'[1]انتاج الطاقة الفرات الاوسط '!C23+'[1]نقل كهرباء الفرات الاوسط'!C23+'[1]نقل كهرباء المنطقة الوسطى'!C23+'[1]توزيع كهرباء الرصافة'!C23+'[1]توزيع فرات الاوسط'!C23+'[1]توزيع الكرخ'!C23+'[1]توزيع الوسط-بغداد'!C23+'[1]توزيع الوسط-فرات اعلى'!C23+'[1]دائرة التدريب والتطوير'!C23+'[1]التشغيل والتحكم'!C23+'[1]منظومات الطاقة'!C23</f>
        <v>7527605</v>
      </c>
      <c r="D23" s="16">
        <v>3620</v>
      </c>
      <c r="E23" s="17" t="s">
        <v>44</v>
      </c>
      <c r="F23" s="15">
        <f>'[1]انتاج الطاقة في البصرة'!F23+'[1]انتاج الطاقة الفرات الاوسط '!F23+'[1]نقل كهرباء الفرات الاوسط'!F23+'[1]نقل كهرباء المنطقة الوسطى'!F23+'[1]توزيع كهرباء الرصافة'!F23+'[1]توزيع فرات الاوسط'!F23+'[1]توزيع الكرخ'!F23+'[1]توزيع الوسط-بغداد'!F23+'[1]توزيع الوسط-فرات اعلى'!F23+'[1]دائرة التدريب والتطوير'!F23+'[1]التشغيل والتحكم'!F23+'[1]منظومات الطاقة'!F23</f>
        <v>134729641</v>
      </c>
    </row>
    <row r="24" spans="1:13" ht="18" customHeight="1">
      <c r="A24" s="16">
        <v>1360</v>
      </c>
      <c r="B24" s="17" t="s">
        <v>45</v>
      </c>
      <c r="C24" s="14">
        <f>'[1]انتاج الطاقة في البصرة'!C24+'[1]انتاج الطاقة الفرات الاوسط '!C24+'[1]نقل كهرباء الفرات الاوسط'!C24+'[1]نقل كهرباء المنطقة الوسطى'!C24+'[1]توزيع كهرباء الرصافة'!C24+'[1]توزيع فرات الاوسط'!C24+'[1]توزيع الكرخ'!C24+'[1]توزيع الوسط-بغداد'!C24+'[1]توزيع الوسط-فرات اعلى'!C24+'[1]دائرة التدريب والتطوير'!C24+'[1]التشغيل والتحكم'!C24+'[1]منظومات الطاقة'!C24</f>
        <v>6829627</v>
      </c>
      <c r="D24" s="16">
        <v>3621</v>
      </c>
      <c r="E24" s="17" t="s">
        <v>9</v>
      </c>
      <c r="F24" s="15">
        <f>'[1]انتاج الطاقة في البصرة'!F24+'[1]انتاج الطاقة الفرات الاوسط '!F24+'[1]نقل كهرباء الفرات الاوسط'!F24+'[1]نقل كهرباء المنطقة الوسطى'!F24+'[1]توزيع كهرباء الرصافة'!F24+'[1]توزيع فرات الاوسط'!F24+'[1]توزيع الكرخ'!F24+'[1]توزيع الوسط-بغداد'!F24+'[1]توزيع الوسط-فرات اعلى'!F24+'[1]دائرة التدريب والتطوير'!F24+'[1]التشغيل والتحكم'!F24+'[1]منظومات الطاقة'!F24</f>
        <v>134729641</v>
      </c>
    </row>
    <row r="25" spans="1:13" ht="18" customHeight="1">
      <c r="A25" s="16">
        <v>1400</v>
      </c>
      <c r="B25" s="17" t="s">
        <v>46</v>
      </c>
      <c r="C25" s="14">
        <f>'[1]انتاج الطاقة في البصرة'!C25+'[1]انتاج الطاقة الفرات الاوسط '!C25+'[1]نقل كهرباء الفرات الاوسط'!C25+'[1]نقل كهرباء المنطقة الوسطى'!C25+'[1]توزيع كهرباء الرصافة'!C25+'[1]توزيع فرات الاوسط'!C25+'[1]توزيع الكرخ'!C25+'[1]توزيع الوسط-بغداد'!C25+'[1]توزيع الوسط-فرات اعلى'!C25+'[1]دائرة التدريب والتطوير'!C25+'[1]التشغيل والتحكم'!C25+'[1]منظومات الطاقة'!C25</f>
        <v>10729411449</v>
      </c>
      <c r="D25" s="16">
        <v>3622</v>
      </c>
      <c r="E25" s="17" t="s">
        <v>47</v>
      </c>
      <c r="F25" s="15">
        <f>'[1]انتاج الطاقة في البصرة'!F25+'[1]انتاج الطاقة الفرات الاوسط '!F25+'[1]نقل كهرباء الفرات الاوسط'!F25+'[1]نقل كهرباء المنطقة الوسطى'!F25+'[1]توزيع كهرباء الرصافة'!F25+'[1]توزيع فرات الاوسط'!F25+'[1]توزيع الكرخ'!F25+'[1]توزيع الوسط-بغداد'!F25+'[1]توزيع الوسط-فرات اعلى'!F25+'[1]دائرة التدريب والتطوير'!F25+'[1]التشغيل والتحكم'!F25+'[1]منظومات الطاقة'!F25</f>
        <v>0</v>
      </c>
    </row>
    <row r="26" spans="1:13" ht="18" customHeight="1">
      <c r="A26" s="16">
        <v>1500</v>
      </c>
      <c r="B26" s="17" t="s">
        <v>48</v>
      </c>
      <c r="C26" s="14">
        <f>'[1]انتاج الطاقة في البصرة'!C26+'[1]انتاج الطاقة الفرات الاوسط '!C26+'[1]نقل كهرباء الفرات الاوسط'!C26+'[1]نقل كهرباء المنطقة الوسطى'!C26+'[1]توزيع كهرباء الرصافة'!C26+'[1]توزيع فرات الاوسط'!C26+'[1]توزيع الكرخ'!C26+'[1]توزيع الوسط-بغداد'!C26+'[1]توزيع الوسط-فرات اعلى'!C26+'[1]دائرة التدريب والتطوير'!C26+'[1]التشغيل والتحكم'!C26+'[1]منظومات الطاقة'!C26</f>
        <v>101334241</v>
      </c>
      <c r="D26" s="16">
        <v>3623</v>
      </c>
      <c r="E26" s="17" t="s">
        <v>49</v>
      </c>
      <c r="F26" s="15">
        <f>'[1]انتاج الطاقة في البصرة'!F26+'[1]انتاج الطاقة الفرات الاوسط '!F26+'[1]نقل كهرباء الفرات الاوسط'!F26+'[1]نقل كهرباء المنطقة الوسطى'!F26+'[1]توزيع كهرباء الرصافة'!F26+'[1]توزيع فرات الاوسط'!F26+'[1]توزيع الكرخ'!F26+'[1]توزيع الوسط-بغداد'!F26+'[1]توزيع الوسط-فرات اعلى'!F26+'[1]دائرة التدريب والتطوير'!F26+'[1]التشغيل والتحكم'!F26+'[1]منظومات الطاقة'!F26</f>
        <v>0</v>
      </c>
    </row>
    <row r="27" spans="1:13" ht="18" customHeight="1">
      <c r="A27" s="16">
        <v>1600</v>
      </c>
      <c r="B27" s="17" t="s">
        <v>50</v>
      </c>
      <c r="C27" s="14">
        <f>'[1]انتاج الطاقة في البصرة'!C27+'[1]انتاج الطاقة الفرات الاوسط '!C27+'[1]نقل كهرباء الفرات الاوسط'!C27+'[1]نقل كهرباء المنطقة الوسطى'!C27+'[1]توزيع كهرباء الرصافة'!C27+'[1]توزيع فرات الاوسط'!C27+'[1]توزيع الكرخ'!C27+'[1]توزيع الوسط-بغداد'!C27+'[1]توزيع الوسط-فرات اعلى'!C27+'[1]دائرة التدريب والتطوير'!C27+'[1]التشغيل والتحكم'!C27+'[1]منظومات الطاقة'!C27</f>
        <v>11336288062</v>
      </c>
      <c r="D27" s="16">
        <v>3630</v>
      </c>
      <c r="E27" s="17" t="s">
        <v>51</v>
      </c>
      <c r="F27" s="15">
        <f>'[1]انتاج الطاقة في البصرة'!F27+'[1]انتاج الطاقة الفرات الاوسط '!F27+'[1]نقل كهرباء الفرات الاوسط'!F27+'[1]نقل كهرباء المنطقة الوسطى'!F27+'[1]توزيع كهرباء الرصافة'!F27+'[1]توزيع فرات الاوسط'!F27+'[1]توزيع الكرخ'!F27+'[1]توزيع الوسط-بغداد'!F27+'[1]توزيع الوسط-فرات اعلى'!F27+'[1]دائرة التدريب والتطوير'!F27+'[1]التشغيل والتحكم'!F27+'[1]منظومات الطاقة'!F27</f>
        <v>395498612</v>
      </c>
    </row>
    <row r="28" spans="1:13" ht="18" customHeight="1">
      <c r="A28" s="16">
        <v>1700</v>
      </c>
      <c r="B28" s="17" t="s">
        <v>52</v>
      </c>
      <c r="C28" s="14">
        <f>'[1]انتاج الطاقة في البصرة'!C28+'[1]انتاج الطاقة الفرات الاوسط '!C28+'[1]نقل كهرباء الفرات الاوسط'!C28+'[1]نقل كهرباء المنطقة الوسطى'!C28+'[1]توزيع كهرباء الرصافة'!C28+'[1]توزيع فرات الاوسط'!C28+'[1]توزيع الكرخ'!C28+'[1]توزيع الوسط-بغداد'!C28+'[1]توزيع الوسط-فرات اعلى'!C28+'[1]دائرة التدريب والتطوير'!C28+'[1]التشغيل والتحكم'!C28+'[1]منظومات الطاقة'!C28</f>
        <v>-1094245203</v>
      </c>
      <c r="D28" s="16">
        <v>3640</v>
      </c>
      <c r="E28" s="17" t="s">
        <v>53</v>
      </c>
      <c r="F28" s="15">
        <f>'[1]انتاج الطاقة في البصرة'!F28+'[1]انتاج الطاقة الفرات الاوسط '!F28+'[1]نقل كهرباء الفرات الاوسط'!F28+'[1]نقل كهرباء المنطقة الوسطى'!F28+'[1]توزيع كهرباء الرصافة'!F28+'[1]توزيع فرات الاوسط'!F28+'[1]توزيع الكرخ'!F28+'[1]توزيع الوسط-بغداد'!F28+'[1]توزيع الوسط-فرات اعلى'!F28+'[1]دائرة التدريب والتطوير'!F28+'[1]التشغيل والتحكم'!F28+'[1]منظومات الطاقة'!F28</f>
        <v>-7367096</v>
      </c>
    </row>
    <row r="29" spans="1:13" ht="18" customHeight="1">
      <c r="A29" s="16">
        <v>1800</v>
      </c>
      <c r="B29" s="17" t="s">
        <v>54</v>
      </c>
      <c r="C29" s="14">
        <f>'[1]انتاج الطاقة في البصرة'!C29+'[1]انتاج الطاقة الفرات الاوسط '!C29+'[1]نقل كهرباء الفرات الاوسط'!C29+'[1]نقل كهرباء المنطقة الوسطى'!C29+'[1]توزيع كهرباء الرصافة'!C29+'[1]توزيع فرات الاوسط'!C29+'[1]توزيع الكرخ'!C29+'[1]توزيع الوسط-بغداد'!C29+'[1]توزيع الوسط-فرات اعلى'!C29+'[1]دائرة التدريب والتطوير'!C29+'[1]التشغيل والتحكم'!C29+'[1]منظومات الطاقة'!C29</f>
        <v>0</v>
      </c>
      <c r="D29" s="16">
        <v>3650</v>
      </c>
      <c r="E29" s="17" t="s">
        <v>55</v>
      </c>
      <c r="F29" s="15">
        <f>'[1]انتاج الطاقة في البصرة'!F29+'[1]انتاج الطاقة الفرات الاوسط '!F29+'[1]نقل كهرباء الفرات الاوسط'!F29+'[1]نقل كهرباء المنطقة الوسطى'!F29+'[1]توزيع كهرباء الرصافة'!F29+'[1]توزيع فرات الاوسط'!F29+'[1]توزيع الكرخ'!F29+'[1]توزيع الوسط-بغداد'!F29+'[1]توزيع الوسط-فرات اعلى'!F29+'[1]دائرة التدريب والتطوير'!F29+'[1]التشغيل والتحكم'!F29+'[1]منظومات الطاقة'!F29</f>
        <v>0</v>
      </c>
    </row>
    <row r="30" spans="1:13" ht="18" customHeight="1">
      <c r="A30" s="16">
        <v>1900</v>
      </c>
      <c r="B30" s="17" t="s">
        <v>56</v>
      </c>
      <c r="C30" s="14">
        <f>'[1]انتاج الطاقة في البصرة'!C30+'[1]انتاج الطاقة الفرات الاوسط '!C30+'[1]نقل كهرباء الفرات الاوسط'!C30+'[1]نقل كهرباء المنطقة الوسطى'!C30+'[1]توزيع كهرباء الرصافة'!C30+'[1]توزيع فرات الاوسط'!C30+'[1]توزيع الكرخ'!C30+'[1]توزيع الوسط-بغداد'!C30+'[1]توزيع الوسط-فرات اعلى'!C30+'[1]دائرة التدريب والتطوير'!C30+'[1]التشغيل والتحكم'!C30+'[1]منظومات الطاقة'!C30</f>
        <v>1260368852</v>
      </c>
      <c r="D30" s="16">
        <v>3700</v>
      </c>
      <c r="E30" s="17" t="s">
        <v>57</v>
      </c>
      <c r="F30" s="15">
        <f>'[1]انتاج الطاقة في البصرة'!F30+'[1]انتاج الطاقة الفرات الاوسط '!F30+'[1]نقل كهرباء الفرات الاوسط'!F30+'[1]نقل كهرباء المنطقة الوسطى'!F30+'[1]توزيع كهرباء الرصافة'!F30+'[1]توزيع فرات الاوسط'!F30+'[1]توزيع الكرخ'!F30+'[1]توزيع الوسط-بغداد'!F30+'[1]توزيع الوسط-فرات اعلى'!F30+'[1]دائرة التدريب والتطوير'!F30+'[1]التشغيل والتحكم'!F30+'[1]منظومات الطاقة'!F30</f>
        <v>395498612</v>
      </c>
    </row>
    <row r="31" spans="1:13" ht="18" customHeight="1">
      <c r="A31" s="16">
        <v>2000</v>
      </c>
      <c r="B31" s="17" t="s">
        <v>58</v>
      </c>
      <c r="C31" s="14">
        <f>'[1]انتاج الطاقة في البصرة'!C31+'[1]انتاج الطاقة الفرات الاوسط '!C31+'[1]نقل كهرباء الفرات الاوسط'!C31+'[1]نقل كهرباء المنطقة الوسطى'!C31+'[1]توزيع كهرباء الرصافة'!C31+'[1]توزيع فرات الاوسط'!C31+'[1]توزيع الكرخ'!C31+'[1]توزيع الوسط-بغداد'!C31+'[1]توزيع الوسط-فرات اعلى'!C31+'[1]دائرة التدريب والتطوير'!C31+'[1]التشغيل والتحكم'!C31+'[1]منظومات الطاقة'!C31</f>
        <v>13690902117</v>
      </c>
      <c r="D31" s="16">
        <v>3800</v>
      </c>
      <c r="E31" s="17" t="s">
        <v>59</v>
      </c>
      <c r="F31" s="15">
        <f>'[1]انتاج الطاقة في البصرة'!F31+'[1]انتاج الطاقة الفرات الاوسط '!F31+'[1]نقل كهرباء الفرات الاوسط'!F31+'[1]نقل كهرباء المنطقة الوسطى'!F31+'[1]توزيع كهرباء الرصافة'!F31+'[1]توزيع فرات الاوسط'!F31+'[1]توزيع الكرخ'!F31+'[1]توزيع الوسط-بغداد'!F31+'[1]توزيع الوسط-فرات اعلى'!F31+'[1]دائرة التدريب والتطوير'!F31+'[1]التشغيل والتحكم'!F31+'[1]منظومات الطاقة'!F31</f>
        <v>117133220</v>
      </c>
    </row>
    <row r="32" spans="1:13" ht="16.5" hidden="1" customHeight="1">
      <c r="A32" s="21"/>
      <c r="B32" s="22"/>
      <c r="C32" s="21"/>
      <c r="D32" s="21"/>
      <c r="E32" s="23"/>
      <c r="F32" s="18"/>
    </row>
    <row r="33" spans="1:5" ht="16.5" hidden="1" customHeight="1">
      <c r="A33" s="24"/>
      <c r="B33" s="24"/>
      <c r="C33" s="25">
        <f>C13-C31</f>
        <v>0</v>
      </c>
      <c r="D33" s="24"/>
      <c r="E33" s="26"/>
    </row>
    <row r="34" spans="1:5" ht="16.5" hidden="1" customHeight="1">
      <c r="A34" s="28" t="s">
        <v>60</v>
      </c>
      <c r="B34" s="29"/>
      <c r="C34" s="30"/>
      <c r="E34" s="31">
        <f>E36-F22</f>
        <v>0</v>
      </c>
    </row>
    <row r="35" spans="1:5" ht="16.5" hidden="1" customHeight="1">
      <c r="A35" s="32" t="s">
        <v>61</v>
      </c>
      <c r="B35" s="32"/>
    </row>
    <row r="36" spans="1:5" ht="16.5" hidden="1" customHeight="1">
      <c r="A36" s="32" t="s">
        <v>62</v>
      </c>
      <c r="B36" s="32"/>
      <c r="E36" s="2">
        <f>F23+F27+F28+F29</f>
        <v>522861157</v>
      </c>
    </row>
    <row r="37" spans="1:5" ht="16.5" hidden="1" customHeight="1">
      <c r="A37" s="32" t="s">
        <v>63</v>
      </c>
      <c r="B37" s="32"/>
    </row>
    <row r="38" spans="1:5" ht="16.5" hidden="1" customHeight="1" thickBot="1">
      <c r="A38" s="33" t="s">
        <v>64</v>
      </c>
      <c r="B38" s="33"/>
      <c r="C38" s="33"/>
    </row>
    <row r="39" spans="1:5" ht="16.5" hidden="1" customHeight="1" thickBot="1">
      <c r="A39" s="34" t="s">
        <v>65</v>
      </c>
      <c r="B39" s="35"/>
      <c r="C39" s="36" t="s">
        <v>66</v>
      </c>
      <c r="D39" s="37" t="s">
        <v>67</v>
      </c>
    </row>
    <row r="40" spans="1:5" ht="16.5" hidden="1" customHeight="1" thickBot="1">
      <c r="A40" s="38" t="s">
        <v>68</v>
      </c>
      <c r="B40" s="39"/>
      <c r="C40" s="40">
        <f>F13/F30</f>
        <v>2.4229310089209619</v>
      </c>
      <c r="D40" s="40"/>
    </row>
    <row r="41" spans="1:5" ht="16.5" hidden="1" customHeight="1" thickBot="1">
      <c r="A41" s="38" t="s">
        <v>69</v>
      </c>
      <c r="B41" s="39"/>
      <c r="C41" s="40">
        <f>F13/C14</f>
        <v>0.29862326254915977</v>
      </c>
      <c r="D41" s="40"/>
    </row>
    <row r="42" spans="1:5" ht="16.5" hidden="1" customHeight="1" thickBot="1">
      <c r="A42" s="38" t="s">
        <v>70</v>
      </c>
      <c r="B42" s="39"/>
      <c r="C42" s="40">
        <f>C27/C12</f>
        <v>0.9119711777707068</v>
      </c>
      <c r="D42" s="40"/>
    </row>
    <row r="43" spans="1:5" ht="16.5" hidden="1" customHeight="1" thickBot="1">
      <c r="A43" s="38" t="s">
        <v>71</v>
      </c>
      <c r="B43" s="39"/>
      <c r="C43" s="40">
        <f>C26/C12</f>
        <v>8.1520429445550418E-3</v>
      </c>
      <c r="D43" s="40"/>
    </row>
    <row r="44" spans="1:5" ht="16.5" hidden="1" customHeight="1" thickBot="1">
      <c r="A44" s="38" t="s">
        <v>72</v>
      </c>
      <c r="B44" s="39"/>
      <c r="C44" s="40"/>
      <c r="D44" s="40">
        <f>F23/C30*100</f>
        <v>10.689699351599019</v>
      </c>
    </row>
    <row r="45" spans="1:5" ht="16.5" hidden="1" customHeight="1" thickBot="1">
      <c r="A45" s="38" t="s">
        <v>73</v>
      </c>
      <c r="B45" s="39"/>
      <c r="C45" s="40"/>
      <c r="D45" s="40">
        <f>(C10/C31)*100</f>
        <v>6.7796832383123524</v>
      </c>
    </row>
    <row r="46" spans="1:5" ht="16.5" hidden="1" customHeight="1" thickBot="1">
      <c r="A46" s="38" t="s">
        <v>74</v>
      </c>
      <c r="B46" s="39"/>
      <c r="C46" s="40">
        <f>C30/F20</f>
        <v>2.4586238569749996</v>
      </c>
      <c r="D46" s="40"/>
    </row>
    <row r="47" spans="1:5" ht="16.5" hidden="1" customHeight="1" thickBot="1">
      <c r="A47" s="38" t="s">
        <v>75</v>
      </c>
      <c r="B47" s="39"/>
      <c r="C47" s="40">
        <f>F23/F18</f>
        <v>0.19725089380601701</v>
      </c>
      <c r="D47" s="40"/>
    </row>
    <row r="48" spans="1:5" ht="16.5" hidden="1" customHeight="1" thickBot="1">
      <c r="A48" s="38" t="s">
        <v>76</v>
      </c>
      <c r="B48" s="39"/>
      <c r="C48" s="40"/>
      <c r="D48" s="40">
        <f>(C8/C31)*100</f>
        <v>0.62490429972299832</v>
      </c>
    </row>
    <row r="49" spans="1:5" ht="16.5" hidden="1" customHeight="1" thickBot="1">
      <c r="A49" s="38" t="s">
        <v>77</v>
      </c>
      <c r="B49" s="39"/>
      <c r="C49" s="40">
        <f>IFERROR(F23/C5,"…")</f>
        <v>45.211546844394746</v>
      </c>
      <c r="D49" s="40"/>
    </row>
    <row r="50" spans="1:5" ht="16.5" hidden="1" customHeight="1" thickBot="1">
      <c r="A50" s="41" t="s">
        <v>78</v>
      </c>
      <c r="B50" s="41"/>
      <c r="C50" s="42" t="s">
        <v>79</v>
      </c>
      <c r="D50" s="42"/>
    </row>
    <row r="51" spans="1:5" ht="16.5" hidden="1" customHeight="1" thickBot="1">
      <c r="A51" s="43" t="s">
        <v>80</v>
      </c>
      <c r="B51" s="43"/>
      <c r="C51" s="42">
        <f>F10/C18</f>
        <v>4.9956187450890859</v>
      </c>
      <c r="D51" s="42"/>
      <c r="E51" s="44" t="s">
        <v>15</v>
      </c>
    </row>
    <row r="52" spans="1:5" ht="16.5" hidden="1" customHeight="1">
      <c r="B52" s="44" t="s">
        <v>81</v>
      </c>
      <c r="E52" s="2" t="s">
        <v>82</v>
      </c>
    </row>
    <row r="53" spans="1:5" ht="16.5" hidden="1" customHeight="1">
      <c r="B53" s="2" t="s">
        <v>83</v>
      </c>
      <c r="E53" s="2" t="s">
        <v>84</v>
      </c>
    </row>
    <row r="54" spans="1:5" ht="16.5" hidden="1" customHeight="1">
      <c r="B54" s="2" t="s">
        <v>85</v>
      </c>
      <c r="E54" s="2" t="s">
        <v>86</v>
      </c>
    </row>
    <row r="55" spans="1:5" ht="16.5" hidden="1" customHeight="1">
      <c r="B55" s="2" t="s">
        <v>87</v>
      </c>
    </row>
    <row r="56" spans="1:5" ht="16.5" hidden="1" customHeight="1">
      <c r="E56" s="44" t="s">
        <v>21</v>
      </c>
    </row>
    <row r="57" spans="1:5" ht="16.5" hidden="1" customHeight="1">
      <c r="B57" s="44" t="s">
        <v>88</v>
      </c>
      <c r="C57" s="26" t="s">
        <v>89</v>
      </c>
      <c r="D57" s="24" t="s">
        <v>90</v>
      </c>
      <c r="E57" s="2" t="s">
        <v>91</v>
      </c>
    </row>
    <row r="58" spans="1:5" ht="16.5" hidden="1" customHeight="1">
      <c r="B58" s="2" t="s">
        <v>92</v>
      </c>
      <c r="E58" s="2" t="s">
        <v>93</v>
      </c>
    </row>
    <row r="59" spans="1:5" ht="16.5" hidden="1" customHeight="1">
      <c r="B59" s="2" t="s">
        <v>94</v>
      </c>
      <c r="E59" s="2" t="s">
        <v>95</v>
      </c>
    </row>
    <row r="60" spans="1:5" ht="16.5" hidden="1" customHeight="1"/>
    <row r="61" spans="1:5" ht="16.5" hidden="1" customHeight="1">
      <c r="B61" s="44" t="s">
        <v>96</v>
      </c>
    </row>
    <row r="62" spans="1:5" ht="16.5" hidden="1" customHeight="1">
      <c r="B62" s="2" t="s">
        <v>97</v>
      </c>
    </row>
    <row r="63" spans="1:5" ht="16.5" hidden="1" customHeight="1">
      <c r="B63" s="2" t="s">
        <v>98</v>
      </c>
    </row>
    <row r="64" spans="1:5" ht="16.5" hidden="1" customHeight="1">
      <c r="B64" s="2" t="s">
        <v>99</v>
      </c>
      <c r="E64" s="44" t="s">
        <v>54</v>
      </c>
    </row>
    <row r="65" spans="2:5" ht="16.5" hidden="1" customHeight="1">
      <c r="B65" s="2" t="s">
        <v>100</v>
      </c>
      <c r="E65" s="2" t="s">
        <v>101</v>
      </c>
    </row>
    <row r="66" spans="2:5" ht="16.5" hidden="1" customHeight="1">
      <c r="B66" s="2" t="s">
        <v>102</v>
      </c>
      <c r="E66" s="2" t="s">
        <v>103</v>
      </c>
    </row>
    <row r="67" spans="2:5" ht="16.5" hidden="1" customHeight="1">
      <c r="B67" s="2" t="s">
        <v>104</v>
      </c>
    </row>
    <row r="68" spans="2:5" ht="16.5" hidden="1" customHeight="1">
      <c r="B68" s="2" t="s">
        <v>105</v>
      </c>
    </row>
    <row r="69" spans="2:5" ht="16.5" hidden="1" customHeight="1">
      <c r="B69" s="2" t="s">
        <v>106</v>
      </c>
    </row>
    <row r="70" spans="2:5" ht="16.5" hidden="1" customHeight="1">
      <c r="B70" s="2" t="s">
        <v>107</v>
      </c>
    </row>
    <row r="71" spans="2:5" ht="16.5" hidden="1" customHeight="1">
      <c r="B71" s="2" t="s">
        <v>108</v>
      </c>
    </row>
    <row r="72" spans="2:5" ht="16.5" hidden="1" customHeight="1">
      <c r="B72" s="2" t="s">
        <v>109</v>
      </c>
    </row>
    <row r="73" spans="2:5" ht="16.5" hidden="1" customHeight="1"/>
    <row r="74" spans="2:5" ht="16.5" hidden="1" customHeight="1">
      <c r="B74" s="44" t="s">
        <v>110</v>
      </c>
    </row>
    <row r="75" spans="2:5" ht="16.5" hidden="1" customHeight="1">
      <c r="B75" s="2" t="s">
        <v>111</v>
      </c>
    </row>
    <row r="76" spans="2:5" ht="16.5" hidden="1" customHeight="1">
      <c r="B76" s="2" t="s">
        <v>112</v>
      </c>
    </row>
    <row r="77" spans="2:5" ht="16.5" hidden="1" customHeight="1">
      <c r="B77" s="2" t="s">
        <v>113</v>
      </c>
    </row>
    <row r="78" spans="2:5" ht="16.5" hidden="1" customHeight="1"/>
    <row r="79" spans="2:5" ht="16.5" hidden="1" customHeight="1">
      <c r="B79" s="44" t="s">
        <v>114</v>
      </c>
    </row>
    <row r="80" spans="2:5" ht="16.5" hidden="1" customHeight="1">
      <c r="B80" s="2" t="s">
        <v>115</v>
      </c>
    </row>
    <row r="81" spans="2:2" ht="16.5" hidden="1" customHeight="1">
      <c r="B81" s="2" t="s">
        <v>116</v>
      </c>
    </row>
    <row r="82" spans="2:2" ht="16.5" hidden="1" customHeight="1">
      <c r="B82" s="2" t="s">
        <v>117</v>
      </c>
    </row>
    <row r="83" spans="2:2" ht="16.5" hidden="1" customHeight="1"/>
    <row r="84" spans="2:2" ht="16.5" hidden="1" customHeight="1">
      <c r="B84" s="44" t="s">
        <v>118</v>
      </c>
    </row>
    <row r="85" spans="2:2" ht="16.5" hidden="1" customHeight="1">
      <c r="B85" s="44" t="s">
        <v>119</v>
      </c>
    </row>
    <row r="86" spans="2:2" ht="16.5" hidden="1" customHeight="1">
      <c r="B86" s="2" t="s">
        <v>120</v>
      </c>
    </row>
    <row r="87" spans="2:2" ht="16.5" hidden="1" customHeight="1">
      <c r="B87" s="2" t="s">
        <v>121</v>
      </c>
    </row>
    <row r="88" spans="2:2" ht="16.5" hidden="1" customHeight="1">
      <c r="B88" s="2" t="s">
        <v>122</v>
      </c>
    </row>
    <row r="89" spans="2:2" ht="16.5" hidden="1" customHeight="1"/>
    <row r="90" spans="2:2" ht="16.5" hidden="1" customHeight="1">
      <c r="B90" s="44" t="s">
        <v>123</v>
      </c>
    </row>
    <row r="91" spans="2:2" ht="16.5" hidden="1" customHeight="1">
      <c r="B91" s="2" t="s">
        <v>124</v>
      </c>
    </row>
    <row r="92" spans="2:2" ht="16.5" hidden="1" customHeight="1">
      <c r="B92" s="2" t="s">
        <v>125</v>
      </c>
    </row>
    <row r="93" spans="2:2" ht="16.5" hidden="1" customHeight="1">
      <c r="B93" s="2" t="s">
        <v>126</v>
      </c>
    </row>
    <row r="94" spans="2:2" ht="16.5" hidden="1" customHeight="1">
      <c r="B94" s="44" t="s">
        <v>127</v>
      </c>
    </row>
    <row r="95" spans="2:2" ht="16.5" hidden="1" customHeight="1">
      <c r="B95" s="2" t="s">
        <v>128</v>
      </c>
    </row>
    <row r="96" spans="2:2" ht="16.5" hidden="1" customHeight="1">
      <c r="B96" s="2" t="s">
        <v>129</v>
      </c>
    </row>
    <row r="97" spans="2:2" ht="16.5" hidden="1" customHeight="1">
      <c r="B97" s="2" t="s">
        <v>130</v>
      </c>
    </row>
    <row r="98" spans="2:2" ht="16.5" hidden="1" customHeight="1">
      <c r="B98" s="2" t="s">
        <v>131</v>
      </c>
    </row>
    <row r="99" spans="2:2" ht="16.5" hidden="1" customHeight="1">
      <c r="B99" s="2" t="s">
        <v>132</v>
      </c>
    </row>
    <row r="100" spans="2:2" ht="16.5" hidden="1" customHeight="1"/>
    <row r="101" spans="2:2" ht="16.5" hidden="1" customHeight="1"/>
    <row r="102" spans="2:2" ht="16.5" hidden="1" customHeight="1">
      <c r="B102" s="44" t="s">
        <v>133</v>
      </c>
    </row>
    <row r="103" spans="2:2" ht="16.5" hidden="1" customHeight="1">
      <c r="B103" s="2" t="s">
        <v>134</v>
      </c>
    </row>
    <row r="104" spans="2:2" ht="16.5" hidden="1" customHeight="1">
      <c r="B104" s="2" t="s">
        <v>107</v>
      </c>
    </row>
    <row r="105" spans="2:2" ht="16.5" hidden="1" customHeight="1">
      <c r="B105" s="2" t="s">
        <v>135</v>
      </c>
    </row>
    <row r="106" spans="2:2" ht="16.5" hidden="1" customHeight="1">
      <c r="B106" s="2" t="s">
        <v>136</v>
      </c>
    </row>
    <row r="107" spans="2:2" ht="16.5" hidden="1" customHeight="1">
      <c r="B107" s="2" t="s">
        <v>137</v>
      </c>
    </row>
    <row r="108" spans="2:2" ht="16.5" hidden="1" customHeight="1">
      <c r="B108" s="2" t="s">
        <v>138</v>
      </c>
    </row>
    <row r="109" spans="2:2" ht="16.5" hidden="1" customHeight="1">
      <c r="B109" s="2" t="s">
        <v>139</v>
      </c>
    </row>
    <row r="110" spans="2:2" ht="16.5" hidden="1" customHeight="1">
      <c r="B110" s="2" t="s">
        <v>140</v>
      </c>
    </row>
    <row r="111" spans="2:2" ht="16.5" hidden="1" customHeight="1">
      <c r="B111" s="2" t="s">
        <v>141</v>
      </c>
    </row>
    <row r="112" spans="2:2" ht="16.5" hidden="1" customHeight="1">
      <c r="B112" s="44" t="s">
        <v>40</v>
      </c>
    </row>
    <row r="113" spans="2:5" ht="16.5" hidden="1" customHeight="1">
      <c r="B113" s="2" t="s">
        <v>142</v>
      </c>
    </row>
    <row r="114" spans="2:5" ht="16.5" hidden="1" customHeight="1">
      <c r="B114" s="2" t="s">
        <v>143</v>
      </c>
    </row>
    <row r="115" spans="2:5" ht="16.5" hidden="1" customHeight="1"/>
    <row r="116" spans="2:5" ht="16.5" hidden="1" customHeight="1">
      <c r="B116" s="44" t="s">
        <v>144</v>
      </c>
      <c r="E116" s="44" t="s">
        <v>145</v>
      </c>
    </row>
    <row r="117" spans="2:5" ht="16.5" hidden="1" customHeight="1">
      <c r="B117" s="2" t="s">
        <v>146</v>
      </c>
      <c r="E117" s="2" t="s">
        <v>147</v>
      </c>
    </row>
    <row r="118" spans="2:5" ht="16.5" hidden="1" customHeight="1">
      <c r="B118" s="2" t="s">
        <v>148</v>
      </c>
      <c r="E118" s="2" t="s">
        <v>149</v>
      </c>
    </row>
    <row r="119" spans="2:5" ht="16.5" hidden="1" customHeight="1">
      <c r="B119" s="44" t="s">
        <v>150</v>
      </c>
    </row>
    <row r="120" spans="2:5" ht="16.5" hidden="1" customHeight="1"/>
    <row r="121" spans="2:5" ht="16.5" hidden="1" customHeight="1"/>
    <row r="122" spans="2:5" ht="16.5" hidden="1" customHeight="1"/>
    <row r="123" spans="2:5" ht="16.5" hidden="1" customHeight="1">
      <c r="C123" s="45">
        <f>C13-C31</f>
        <v>0</v>
      </c>
    </row>
    <row r="124" spans="2:5" ht="16.5" hidden="1" customHeight="1"/>
    <row r="125" spans="2:5" ht="16.5" hidden="1" customHeight="1"/>
    <row r="126" spans="2:5" ht="16.5" hidden="1" customHeight="1">
      <c r="E126" s="20">
        <f>F23+F27+F28+F29</f>
        <v>522861157</v>
      </c>
    </row>
    <row r="127" spans="2:5" ht="16.5" hidden="1" customHeight="1">
      <c r="E127" s="20">
        <f>E126-F22</f>
        <v>0</v>
      </c>
    </row>
    <row r="128" spans="2:5" ht="16.5" hidden="1" customHeight="1"/>
  </sheetData>
  <mergeCells count="9">
    <mergeCell ref="A38:C38"/>
    <mergeCell ref="A50:B50"/>
    <mergeCell ref="A51:B51"/>
    <mergeCell ref="A1:F1"/>
    <mergeCell ref="A2:F2"/>
    <mergeCell ref="A3:B3"/>
    <mergeCell ref="A35:B35"/>
    <mergeCell ref="A36:B36"/>
    <mergeCell ref="A37:B37"/>
  </mergeCells>
  <printOptions horizontalCentered="1" verticalCentered="1"/>
  <pageMargins left="1" right="1.1499999999999999" top="0.97" bottom="0.7" header="0.9" footer="0.35"/>
  <pageSetup paperSize="9" scale="87" orientation="landscape" r:id="rId1"/>
  <headerFooter alignWithMargins="0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مجموع نشاط كهرباء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2020-03-04T08:57:29Z</cp:lastPrinted>
  <dcterms:created xsi:type="dcterms:W3CDTF">2020-03-04T08:56:59Z</dcterms:created>
  <dcterms:modified xsi:type="dcterms:W3CDTF">2020-03-04T08:58:33Z</dcterms:modified>
</cp:coreProperties>
</file>